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5" i="9"/>
  <c r="K37"/>
  <c r="BK40" i="8"/>
  <c r="BK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W29" s="1"/>
  <c r="X9"/>
  <c r="Y9"/>
  <c r="Z9"/>
  <c r="AA9"/>
  <c r="AB9"/>
  <c r="AC9"/>
  <c r="AD9"/>
  <c r="AE9"/>
  <c r="AE29" s="1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N29" s="1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H29" s="1"/>
  <c r="AI12"/>
  <c r="AJ12"/>
  <c r="AK12"/>
  <c r="AL12"/>
  <c r="AM12"/>
  <c r="AN12"/>
  <c r="AO12"/>
  <c r="AP12"/>
  <c r="AP29" s="1"/>
  <c r="AQ12"/>
  <c r="AR12"/>
  <c r="AS12"/>
  <c r="AT12"/>
  <c r="AU12"/>
  <c r="AV12"/>
  <c r="AW12"/>
  <c r="AX12"/>
  <c r="AY12"/>
  <c r="AZ12"/>
  <c r="BA12"/>
  <c r="BB12"/>
  <c r="BC12"/>
  <c r="BD12"/>
  <c r="BE12"/>
  <c r="BF12"/>
  <c r="BF29" s="1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Y29" s="1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E28"/>
  <c r="F28"/>
  <c r="F29" s="1"/>
  <c r="G28"/>
  <c r="H28"/>
  <c r="I28"/>
  <c r="J28"/>
  <c r="J29" s="1"/>
  <c r="K28"/>
  <c r="L28"/>
  <c r="M28"/>
  <c r="N28"/>
  <c r="O28"/>
  <c r="P28"/>
  <c r="Q28"/>
  <c r="R28"/>
  <c r="R29" s="1"/>
  <c r="S28"/>
  <c r="T28"/>
  <c r="U28"/>
  <c r="V28"/>
  <c r="W28"/>
  <c r="X28"/>
  <c r="Y28"/>
  <c r="Z28"/>
  <c r="Z29" s="1"/>
  <c r="AA28"/>
  <c r="AB28"/>
  <c r="AC28"/>
  <c r="AD28"/>
  <c r="AD29" s="1"/>
  <c r="AE28"/>
  <c r="AF28"/>
  <c r="AG28"/>
  <c r="AH28"/>
  <c r="AI28"/>
  <c r="AJ28"/>
  <c r="AK28"/>
  <c r="AL28"/>
  <c r="AL29" s="1"/>
  <c r="AM28"/>
  <c r="AN28"/>
  <c r="AO28"/>
  <c r="AP28"/>
  <c r="AQ28"/>
  <c r="AR28"/>
  <c r="AS28"/>
  <c r="AT28"/>
  <c r="AT29" s="1"/>
  <c r="AU28"/>
  <c r="AV28"/>
  <c r="AW28"/>
  <c r="AX28"/>
  <c r="AY28"/>
  <c r="AZ28"/>
  <c r="BA28"/>
  <c r="BB28"/>
  <c r="BB29" s="1"/>
  <c r="BC28"/>
  <c r="BD28"/>
  <c r="BE28"/>
  <c r="BF28"/>
  <c r="BG28"/>
  <c r="BH28"/>
  <c r="BI28"/>
  <c r="BJ28"/>
  <c r="BJ29" s="1"/>
  <c r="AA29"/>
  <c r="AX29"/>
  <c r="BK33"/>
  <c r="BK34" s="1"/>
  <c r="C34"/>
  <c r="D34"/>
  <c r="E34"/>
  <c r="F34"/>
  <c r="G34"/>
  <c r="H34"/>
  <c r="I34"/>
  <c r="J34"/>
  <c r="K34"/>
  <c r="L34"/>
  <c r="M34"/>
  <c r="N34"/>
  <c r="O34"/>
  <c r="P34"/>
  <c r="P43" s="1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6"/>
  <c r="BK37"/>
  <c r="BK38"/>
  <c r="BK39"/>
  <c r="BK41"/>
  <c r="C42"/>
  <c r="D42"/>
  <c r="E42"/>
  <c r="F42"/>
  <c r="F43" s="1"/>
  <c r="G42"/>
  <c r="G43" s="1"/>
  <c r="H42"/>
  <c r="I42"/>
  <c r="J42"/>
  <c r="J43" s="1"/>
  <c r="K42"/>
  <c r="K43" s="1"/>
  <c r="L42"/>
  <c r="M42"/>
  <c r="N42"/>
  <c r="N43" s="1"/>
  <c r="O42"/>
  <c r="P42"/>
  <c r="Q42"/>
  <c r="R42"/>
  <c r="R43" s="1"/>
  <c r="S42"/>
  <c r="T42"/>
  <c r="U42"/>
  <c r="V42"/>
  <c r="W42"/>
  <c r="X42"/>
  <c r="Y42"/>
  <c r="Z42"/>
  <c r="AA42"/>
  <c r="AB42"/>
  <c r="AC42"/>
  <c r="AD42"/>
  <c r="AE42"/>
  <c r="AF42"/>
  <c r="AG42"/>
  <c r="AH42"/>
  <c r="AH43" s="1"/>
  <c r="AI42"/>
  <c r="AJ42"/>
  <c r="AK42"/>
  <c r="AL42"/>
  <c r="AM42"/>
  <c r="AN42"/>
  <c r="AO42"/>
  <c r="AP42"/>
  <c r="AQ42"/>
  <c r="AR42"/>
  <c r="AS42"/>
  <c r="AT42"/>
  <c r="AU42"/>
  <c r="AV42"/>
  <c r="AW42"/>
  <c r="AX42"/>
  <c r="AX43" s="1"/>
  <c r="AY42"/>
  <c r="AZ42"/>
  <c r="BA42"/>
  <c r="BB42"/>
  <c r="BC42"/>
  <c r="BD42"/>
  <c r="BE42"/>
  <c r="BF42"/>
  <c r="BG42"/>
  <c r="BH42"/>
  <c r="BI42"/>
  <c r="BJ42"/>
  <c r="C43"/>
  <c r="V43"/>
  <c r="Z43"/>
  <c r="AD43"/>
  <c r="AL43"/>
  <c r="AP43"/>
  <c r="AT43"/>
  <c r="BB43"/>
  <c r="BF43"/>
  <c r="BJ43"/>
  <c r="BK47"/>
  <c r="BK48" s="1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52"/>
  <c r="BK53" s="1"/>
  <c r="C53"/>
  <c r="C57" s="1"/>
  <c r="D53"/>
  <c r="E53"/>
  <c r="F53"/>
  <c r="G53"/>
  <c r="H53"/>
  <c r="I53"/>
  <c r="J53"/>
  <c r="K53"/>
  <c r="K57" s="1"/>
  <c r="L53"/>
  <c r="M53"/>
  <c r="N53"/>
  <c r="O53"/>
  <c r="O57" s="1"/>
  <c r="P53"/>
  <c r="P57" s="1"/>
  <c r="Q53"/>
  <c r="R53"/>
  <c r="S53"/>
  <c r="S57" s="1"/>
  <c r="T53"/>
  <c r="U53"/>
  <c r="V53"/>
  <c r="W53"/>
  <c r="W57" s="1"/>
  <c r="X53"/>
  <c r="X57" s="1"/>
  <c r="Y53"/>
  <c r="Z53"/>
  <c r="AA53"/>
  <c r="AA57" s="1"/>
  <c r="AB53"/>
  <c r="AC53"/>
  <c r="AD53"/>
  <c r="AE53"/>
  <c r="AE57" s="1"/>
  <c r="AF53"/>
  <c r="AF57" s="1"/>
  <c r="AG53"/>
  <c r="AH53"/>
  <c r="AI53"/>
  <c r="AI57" s="1"/>
  <c r="AJ53"/>
  <c r="AK53"/>
  <c r="AL53"/>
  <c r="AM53"/>
  <c r="AM57" s="1"/>
  <c r="AN53"/>
  <c r="AN57" s="1"/>
  <c r="AO53"/>
  <c r="AP53"/>
  <c r="AQ53"/>
  <c r="AQ57" s="1"/>
  <c r="AR53"/>
  <c r="AS53"/>
  <c r="AT53"/>
  <c r="AU53"/>
  <c r="AU57" s="1"/>
  <c r="AV53"/>
  <c r="AV57" s="1"/>
  <c r="AW53"/>
  <c r="AX53"/>
  <c r="AY53"/>
  <c r="AY57" s="1"/>
  <c r="AZ53"/>
  <c r="BA53"/>
  <c r="BB53"/>
  <c r="BC53"/>
  <c r="BC57" s="1"/>
  <c r="BD53"/>
  <c r="BD57" s="1"/>
  <c r="BE53"/>
  <c r="BF53"/>
  <c r="BG53"/>
  <c r="BG57" s="1"/>
  <c r="BH53"/>
  <c r="BI53"/>
  <c r="BJ53"/>
  <c r="BK55"/>
  <c r="BK56" s="1"/>
  <c r="C56"/>
  <c r="D56"/>
  <c r="E56"/>
  <c r="F56"/>
  <c r="F57" s="1"/>
  <c r="G56"/>
  <c r="G57" s="1"/>
  <c r="H56"/>
  <c r="I56"/>
  <c r="J56"/>
  <c r="J57" s="1"/>
  <c r="K56"/>
  <c r="L56"/>
  <c r="M56"/>
  <c r="N56"/>
  <c r="N57" s="1"/>
  <c r="O56"/>
  <c r="P56"/>
  <c r="Q56"/>
  <c r="R56"/>
  <c r="S56"/>
  <c r="T56"/>
  <c r="U56"/>
  <c r="V56"/>
  <c r="V57" s="1"/>
  <c r="W56"/>
  <c r="X56"/>
  <c r="Y56"/>
  <c r="Z56"/>
  <c r="AA56"/>
  <c r="AB56"/>
  <c r="AC56"/>
  <c r="AD56"/>
  <c r="AD57" s="1"/>
  <c r="AE56"/>
  <c r="AF56"/>
  <c r="AG56"/>
  <c r="AH56"/>
  <c r="AI56"/>
  <c r="AJ56"/>
  <c r="AK56"/>
  <c r="AL56"/>
  <c r="AL57" s="1"/>
  <c r="AM56"/>
  <c r="AN56"/>
  <c r="AO56"/>
  <c r="AP56"/>
  <c r="AQ56"/>
  <c r="AR56"/>
  <c r="AS56"/>
  <c r="AT56"/>
  <c r="AT57" s="1"/>
  <c r="AU56"/>
  <c r="AV56"/>
  <c r="AW56"/>
  <c r="AX56"/>
  <c r="AY56"/>
  <c r="AZ56"/>
  <c r="BA56"/>
  <c r="BB56"/>
  <c r="BB57" s="1"/>
  <c r="BC56"/>
  <c r="BD56"/>
  <c r="BE56"/>
  <c r="BF56"/>
  <c r="BG56"/>
  <c r="BH56"/>
  <c r="BI56"/>
  <c r="BJ56"/>
  <c r="BJ57" s="1"/>
  <c r="E57"/>
  <c r="I57"/>
  <c r="R57"/>
  <c r="T57"/>
  <c r="Z57"/>
  <c r="AB57"/>
  <c r="AH57"/>
  <c r="AJ57"/>
  <c r="AP57"/>
  <c r="AR57"/>
  <c r="AX57"/>
  <c r="AZ57"/>
  <c r="BF57"/>
  <c r="BH57"/>
  <c r="BK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K67"/>
  <c r="BK68" s="1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G42" i="9"/>
  <c r="E42"/>
  <c r="L42"/>
  <c r="F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BH43" i="8" l="1"/>
  <c r="AZ43"/>
  <c r="AR43"/>
  <c r="AR64" s="1"/>
  <c r="AJ43"/>
  <c r="AB43"/>
  <c r="T43"/>
  <c r="L43"/>
  <c r="L64" s="1"/>
  <c r="H43"/>
  <c r="H57"/>
  <c r="BI57"/>
  <c r="BE57"/>
  <c r="BA57"/>
  <c r="AW57"/>
  <c r="AS57"/>
  <c r="AO57"/>
  <c r="AK57"/>
  <c r="AG57"/>
  <c r="AC57"/>
  <c r="Y57"/>
  <c r="U57"/>
  <c r="Q57"/>
  <c r="M57"/>
  <c r="E43"/>
  <c r="BH29"/>
  <c r="BD29"/>
  <c r="AZ29"/>
  <c r="AZ64" s="1"/>
  <c r="AV29"/>
  <c r="AR29"/>
  <c r="AN29"/>
  <c r="AJ29"/>
  <c r="AJ64" s="1"/>
  <c r="AF29"/>
  <c r="AB29"/>
  <c r="X29"/>
  <c r="T29"/>
  <c r="P29"/>
  <c r="L29"/>
  <c r="H29"/>
  <c r="D29"/>
  <c r="BD43"/>
  <c r="AV43"/>
  <c r="AN43"/>
  <c r="AF43"/>
  <c r="X43"/>
  <c r="X64" s="1"/>
  <c r="D57"/>
  <c r="D42" i="9"/>
  <c r="BI43" i="8"/>
  <c r="BI64" s="1"/>
  <c r="BG43"/>
  <c r="BE43"/>
  <c r="BC43"/>
  <c r="BA43"/>
  <c r="AY43"/>
  <c r="AW43"/>
  <c r="AU43"/>
  <c r="AS43"/>
  <c r="AQ43"/>
  <c r="AO43"/>
  <c r="AM43"/>
  <c r="AK43"/>
  <c r="AI43"/>
  <c r="AG43"/>
  <c r="AE43"/>
  <c r="AC43"/>
  <c r="AA43"/>
  <c r="Y43"/>
  <c r="W43"/>
  <c r="U43"/>
  <c r="Q43"/>
  <c r="O43"/>
  <c r="M43"/>
  <c r="I43"/>
  <c r="AV64"/>
  <c r="Z64"/>
  <c r="W64"/>
  <c r="L57"/>
  <c r="BK57"/>
  <c r="BI29"/>
  <c r="BG29"/>
  <c r="BE29"/>
  <c r="BE64" s="1"/>
  <c r="BC29"/>
  <c r="BC64" s="1"/>
  <c r="BA29"/>
  <c r="AY29"/>
  <c r="AW29"/>
  <c r="AW64" s="1"/>
  <c r="AU29"/>
  <c r="AU64" s="1"/>
  <c r="AP64"/>
  <c r="BH64"/>
  <c r="BD64"/>
  <c r="AE64"/>
  <c r="P64"/>
  <c r="F64"/>
  <c r="BJ64"/>
  <c r="BF64"/>
  <c r="BB64"/>
  <c r="AX64"/>
  <c r="AT64"/>
  <c r="AH64"/>
  <c r="AA64"/>
  <c r="N64"/>
  <c r="AS29"/>
  <c r="AQ29"/>
  <c r="AQ64" s="1"/>
  <c r="AO29"/>
  <c r="AM29"/>
  <c r="AK29"/>
  <c r="AI29"/>
  <c r="AI64" s="1"/>
  <c r="AG29"/>
  <c r="AC29"/>
  <c r="U29"/>
  <c r="S29"/>
  <c r="Q29"/>
  <c r="Q64" s="1"/>
  <c r="O29"/>
  <c r="O64" s="1"/>
  <c r="M29"/>
  <c r="AM64"/>
  <c r="K29"/>
  <c r="G29"/>
  <c r="G64" s="1"/>
  <c r="E29"/>
  <c r="C29"/>
  <c r="C64" s="1"/>
  <c r="K42" i="9"/>
  <c r="AN64" i="8"/>
  <c r="AL64"/>
  <c r="S43"/>
  <c r="S64" s="1"/>
  <c r="BK42"/>
  <c r="BK43" s="1"/>
  <c r="D43"/>
  <c r="AF64"/>
  <c r="AD64"/>
  <c r="AB64"/>
  <c r="T64"/>
  <c r="R64"/>
  <c r="H64"/>
  <c r="J64"/>
  <c r="V29"/>
  <c r="V64" s="1"/>
  <c r="BK28"/>
  <c r="BK15"/>
  <c r="I29"/>
  <c r="I64" s="1"/>
  <c r="K64"/>
  <c r="E64" l="1"/>
  <c r="M64"/>
  <c r="AY64"/>
  <c r="BG64"/>
  <c r="D64"/>
  <c r="AC64"/>
  <c r="BA64"/>
  <c r="Y64"/>
  <c r="U64"/>
  <c r="AG64"/>
  <c r="AK64"/>
  <c r="AO64"/>
  <c r="AS64"/>
  <c r="BK29"/>
  <c r="BK64" s="1"/>
</calcChain>
</file>

<file path=xl/sharedStrings.xml><?xml version="1.0" encoding="utf-8"?>
<sst xmlns="http://schemas.openxmlformats.org/spreadsheetml/2006/main" count="172" uniqueCount="127">
  <si>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</si>
  <si>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</si>
  <si>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</si>
  <si>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</si>
  <si>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</si>
  <si>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</si>
  <si>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</si>
  <si>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</si>
  <si>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</si>
  <si>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</si>
  <si>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</si>
  <si>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</si>
  <si>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</si>
  <si>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</si>
  <si>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</si>
  <si>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</si>
  <si>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</si>
  <si>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</si>
  <si>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</si>
  <si>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</si>
  <si>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</si>
  <si>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</si>
  <si>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</si>
  <si>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</si>
  <si>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</si>
  <si>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</si>
  <si>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</si>
  <si>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</si>
  <si>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</si>
  <si>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</si>
  <si>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</si>
  <si>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</si>
  <si>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</si>
  <si>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</si>
  <si>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</si>
  <si>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</si>
  <si>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</si>
  <si>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</si>
  <si>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</si>
  <si>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</si>
  <si>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</si>
  <si>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</si>
  <si>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</si>
  <si>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</si>
  <si>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</si>
  <si>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</si>
  <si>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</si>
  <si>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</si>
  <si>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</si>
  <si>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</si>
  <si>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</si>
  <si>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</si>
  <si>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</si>
  <si>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</si>
  <si>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</si>
  <si>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</si>
  <si>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</si>
  <si>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</si>
  <si>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</si>
  <si>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</si>
  <si>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</si>
  <si>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</si>
  <si>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</si>
  <si>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</si>
  <si>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</si>
  <si>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</si>
  <si>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</si>
  <si>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</si>
  <si>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</si>
  <si>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</si>
  <si>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</si>
  <si>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</si>
  <si>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</si>
  <si>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</si>
  <si>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</si>
  <si>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</si>
  <si>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</si>
  <si>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</si>
  <si>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</si>
  <si>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</si>
  <si>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</si>
  <si>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</si>
  <si>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</si>
  <si>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</si>
  <si>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</si>
  <si>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</si>
  <si>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</si>
  <si>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</si>
  <si>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</si>
  <si>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</si>
  <si>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</si>
  <si>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</si>
  <si>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</si>
  <si>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</si>
  <si>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</si>
  <si>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</si>
  <si>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</si>
  <si>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</si>
  <si>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</si>
  <si>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</si>
  <si>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</si>
  <si>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</si>
  <si>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</si>
  <si>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</si>
  <si>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</si>
  <si>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</si>
  <si>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</si>
  <si>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</si>
  <si>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</si>
  <si>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</si>
  <si>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</si>
  <si>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</si>
  <si>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</si>
  <si>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</si>
  <si>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</si>
  <si>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</si>
  <si>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</si>
  <si>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</si>
  <si>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</si>
  <si>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</si>
  <si>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October, 2017(All figures in Rs. Crore)</t>
  </si>
  <si>
    <t>Table showing State wise /Union Territory wise contribution to AAUM of category of schemes as on 31st October, 2017</t>
  </si>
  <si>
    <t>IDBI MIDCAP Fund</t>
  </si>
  <si>
    <t>IDBI Small Cap Fund</t>
  </si>
  <si>
    <t>IDBI Prudence Fund</t>
  </si>
  <si>
    <t>IDBI Corporate Debt Opportunities Fund</t>
  </si>
  <si>
    <t>-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</si>
</sst>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164" fontId="0" fillId="0" borderId="1" xfId="1" applyFont="1" applyBorder="1" applyAlignment="1">
      <alignment horizontal="right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3"/>
  <sheetViews>
    <sheetView showGridLines="0" tabSelected="1" zoomScale="85" zoomScaleNormal="85" workbookViewId="0">
      <pane xSplit="2" ySplit="5" topLeftCell="BB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76" t="s">
        <v>79</v>
      </c>
      <c r="B1" s="53" t="s">
        <v>32</v>
      </c>
      <c r="C1" s="67" t="s">
        <v>120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7"/>
      <c r="B2" s="54"/>
      <c r="C2" s="55" t="s">
        <v>31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27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5" t="s">
        <v>28</v>
      </c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7"/>
      <c r="BK2" s="70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77"/>
      <c r="B3" s="54"/>
      <c r="C3" s="61" t="s">
        <v>12</v>
      </c>
      <c r="D3" s="62"/>
      <c r="E3" s="62"/>
      <c r="F3" s="62"/>
      <c r="G3" s="62"/>
      <c r="H3" s="62"/>
      <c r="I3" s="62"/>
      <c r="J3" s="62"/>
      <c r="K3" s="62"/>
      <c r="L3" s="63"/>
      <c r="M3" s="61" t="s">
        <v>13</v>
      </c>
      <c r="N3" s="62"/>
      <c r="O3" s="62"/>
      <c r="P3" s="62"/>
      <c r="Q3" s="62"/>
      <c r="R3" s="62"/>
      <c r="S3" s="62"/>
      <c r="T3" s="62"/>
      <c r="U3" s="62"/>
      <c r="V3" s="63"/>
      <c r="W3" s="61" t="s">
        <v>12</v>
      </c>
      <c r="X3" s="62"/>
      <c r="Y3" s="62"/>
      <c r="Z3" s="62"/>
      <c r="AA3" s="62"/>
      <c r="AB3" s="62"/>
      <c r="AC3" s="62"/>
      <c r="AD3" s="62"/>
      <c r="AE3" s="62"/>
      <c r="AF3" s="63"/>
      <c r="AG3" s="61" t="s">
        <v>13</v>
      </c>
      <c r="AH3" s="62"/>
      <c r="AI3" s="62"/>
      <c r="AJ3" s="62"/>
      <c r="AK3" s="62"/>
      <c r="AL3" s="62"/>
      <c r="AM3" s="62"/>
      <c r="AN3" s="62"/>
      <c r="AO3" s="62"/>
      <c r="AP3" s="63"/>
      <c r="AQ3" s="61" t="s">
        <v>12</v>
      </c>
      <c r="AR3" s="62"/>
      <c r="AS3" s="62"/>
      <c r="AT3" s="62"/>
      <c r="AU3" s="62"/>
      <c r="AV3" s="62"/>
      <c r="AW3" s="62"/>
      <c r="AX3" s="62"/>
      <c r="AY3" s="62"/>
      <c r="AZ3" s="63"/>
      <c r="BA3" s="61" t="s">
        <v>13</v>
      </c>
      <c r="BB3" s="62"/>
      <c r="BC3" s="62"/>
      <c r="BD3" s="62"/>
      <c r="BE3" s="62"/>
      <c r="BF3" s="62"/>
      <c r="BG3" s="62"/>
      <c r="BH3" s="62"/>
      <c r="BI3" s="62"/>
      <c r="BJ3" s="63"/>
      <c r="BK3" s="71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77"/>
      <c r="B4" s="54"/>
      <c r="C4" s="58" t="s">
        <v>38</v>
      </c>
      <c r="D4" s="59"/>
      <c r="E4" s="59"/>
      <c r="F4" s="59"/>
      <c r="G4" s="60"/>
      <c r="H4" s="58" t="s">
        <v>39</v>
      </c>
      <c r="I4" s="59"/>
      <c r="J4" s="59"/>
      <c r="K4" s="59"/>
      <c r="L4" s="60"/>
      <c r="M4" s="58" t="s">
        <v>38</v>
      </c>
      <c r="N4" s="59"/>
      <c r="O4" s="59"/>
      <c r="P4" s="59"/>
      <c r="Q4" s="60"/>
      <c r="R4" s="58" t="s">
        <v>39</v>
      </c>
      <c r="S4" s="59"/>
      <c r="T4" s="59"/>
      <c r="U4" s="59"/>
      <c r="V4" s="60"/>
      <c r="W4" s="58" t="s">
        <v>38</v>
      </c>
      <c r="X4" s="59"/>
      <c r="Y4" s="59"/>
      <c r="Z4" s="59"/>
      <c r="AA4" s="60"/>
      <c r="AB4" s="58" t="s">
        <v>39</v>
      </c>
      <c r="AC4" s="59"/>
      <c r="AD4" s="59"/>
      <c r="AE4" s="59"/>
      <c r="AF4" s="60"/>
      <c r="AG4" s="58" t="s">
        <v>38</v>
      </c>
      <c r="AH4" s="59"/>
      <c r="AI4" s="59"/>
      <c r="AJ4" s="59"/>
      <c r="AK4" s="60"/>
      <c r="AL4" s="58" t="s">
        <v>39</v>
      </c>
      <c r="AM4" s="59"/>
      <c r="AN4" s="59"/>
      <c r="AO4" s="59"/>
      <c r="AP4" s="60"/>
      <c r="AQ4" s="58" t="s">
        <v>38</v>
      </c>
      <c r="AR4" s="59"/>
      <c r="AS4" s="59"/>
      <c r="AT4" s="59"/>
      <c r="AU4" s="60"/>
      <c r="AV4" s="58" t="s">
        <v>39</v>
      </c>
      <c r="AW4" s="59"/>
      <c r="AX4" s="59"/>
      <c r="AY4" s="59"/>
      <c r="AZ4" s="60"/>
      <c r="BA4" s="58" t="s">
        <v>38</v>
      </c>
      <c r="BB4" s="59"/>
      <c r="BC4" s="59"/>
      <c r="BD4" s="59"/>
      <c r="BE4" s="60"/>
      <c r="BF4" s="58" t="s">
        <v>39</v>
      </c>
      <c r="BG4" s="59"/>
      <c r="BH4" s="59"/>
      <c r="BI4" s="59"/>
      <c r="BJ4" s="60"/>
      <c r="BK4" s="71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7"/>
      <c r="B5" s="54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2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4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6"/>
    </row>
    <row r="7" spans="1:107">
      <c r="A7" s="17" t="s">
        <v>80</v>
      </c>
      <c r="B7" s="24" t="s">
        <v>14</v>
      </c>
      <c r="C7" s="6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6"/>
    </row>
    <row r="8" spans="1:107">
      <c r="A8" s="17"/>
      <c r="B8" s="34" t="s">
        <v>105</v>
      </c>
      <c r="C8" s="40">
        <v>0</v>
      </c>
      <c r="D8" s="40">
        <v>105.65125482557991</v>
      </c>
      <c r="E8" s="40">
        <v>239.09952388941926</v>
      </c>
      <c r="F8" s="40">
        <v>0</v>
      </c>
      <c r="G8" s="40">
        <v>0</v>
      </c>
      <c r="H8" s="40">
        <v>3.2879148953447004</v>
      </c>
      <c r="I8" s="40">
        <v>3107.6412015430624</v>
      </c>
      <c r="J8" s="40">
        <v>944.63972610696544</v>
      </c>
      <c r="K8" s="40">
        <v>0</v>
      </c>
      <c r="L8" s="40">
        <v>66.280079430995201</v>
      </c>
      <c r="M8" s="40">
        <v>0</v>
      </c>
      <c r="N8" s="40">
        <v>10.259057455419301</v>
      </c>
      <c r="O8" s="40">
        <v>0</v>
      </c>
      <c r="P8" s="40">
        <v>0</v>
      </c>
      <c r="Q8" s="40">
        <v>0</v>
      </c>
      <c r="R8" s="40">
        <v>2.2065096610190005</v>
      </c>
      <c r="S8" s="40">
        <v>180.86761890719262</v>
      </c>
      <c r="T8" s="40">
        <v>346.10386923451426</v>
      </c>
      <c r="U8" s="40">
        <v>0</v>
      </c>
      <c r="V8" s="40">
        <v>8.6815354839979975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2.0696448949253994</v>
      </c>
      <c r="AC8" s="40">
        <v>77.744143717060282</v>
      </c>
      <c r="AD8" s="40">
        <v>8.7795073073219996</v>
      </c>
      <c r="AE8" s="40">
        <v>0</v>
      </c>
      <c r="AF8" s="40">
        <v>71.414064114987568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5.6063756503978954</v>
      </c>
      <c r="AM8" s="40">
        <v>69.462396624062009</v>
      </c>
      <c r="AN8" s="40">
        <v>424.23071097267325</v>
      </c>
      <c r="AO8" s="40">
        <v>0</v>
      </c>
      <c r="AP8" s="40">
        <v>37.533696750019814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5.3504849063636053</v>
      </c>
      <c r="AW8" s="40">
        <v>561.3295408720744</v>
      </c>
      <c r="AX8" s="40">
        <v>12.140264085483601</v>
      </c>
      <c r="AY8" s="40">
        <v>0</v>
      </c>
      <c r="AZ8" s="40">
        <v>51.933382198929806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1.4249725706011003</v>
      </c>
      <c r="BG8" s="40">
        <v>63.499542215096497</v>
      </c>
      <c r="BH8" s="40">
        <v>7.0315028365804002</v>
      </c>
      <c r="BI8" s="40">
        <v>0</v>
      </c>
      <c r="BJ8" s="40">
        <v>3.0839964631275003</v>
      </c>
      <c r="BK8" s="41">
        <f>SUM(C8:BJ8)</f>
        <v>6417.352517613218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105.65125482557991</v>
      </c>
      <c r="E9" s="38">
        <f t="shared" si="0"/>
        <v>239.09952388941926</v>
      </c>
      <c r="F9" s="38">
        <f t="shared" si="0"/>
        <v>0</v>
      </c>
      <c r="G9" s="38">
        <f t="shared" si="0"/>
        <v>0</v>
      </c>
      <c r="H9" s="38">
        <f t="shared" si="0"/>
        <v>3.2879148953447004</v>
      </c>
      <c r="I9" s="38">
        <f t="shared" si="0"/>
        <v>3107.6412015430624</v>
      </c>
      <c r="J9" s="38">
        <f t="shared" si="0"/>
        <v>944.63972610696544</v>
      </c>
      <c r="K9" s="38">
        <f t="shared" si="0"/>
        <v>0</v>
      </c>
      <c r="L9" s="38">
        <f t="shared" si="0"/>
        <v>66.280079430995201</v>
      </c>
      <c r="M9" s="38">
        <f t="shared" si="0"/>
        <v>0</v>
      </c>
      <c r="N9" s="38">
        <f t="shared" si="0"/>
        <v>10.259057455419301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2.2065096610190005</v>
      </c>
      <c r="S9" s="38">
        <f t="shared" si="0"/>
        <v>180.86761890719262</v>
      </c>
      <c r="T9" s="38">
        <f t="shared" si="0"/>
        <v>346.10386923451426</v>
      </c>
      <c r="U9" s="38">
        <f t="shared" si="0"/>
        <v>0</v>
      </c>
      <c r="V9" s="38">
        <f t="shared" si="0"/>
        <v>8.6815354839979975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2.0696448949253994</v>
      </c>
      <c r="AC9" s="38">
        <f t="shared" si="0"/>
        <v>77.744143717060282</v>
      </c>
      <c r="AD9" s="38">
        <f t="shared" si="0"/>
        <v>8.7795073073219996</v>
      </c>
      <c r="AE9" s="38">
        <f t="shared" si="0"/>
        <v>0</v>
      </c>
      <c r="AF9" s="38">
        <f t="shared" si="0"/>
        <v>71.414064114987568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5.6063756503978954</v>
      </c>
      <c r="AM9" s="38">
        <f t="shared" si="0"/>
        <v>69.462396624062009</v>
      </c>
      <c r="AN9" s="38">
        <f t="shared" si="0"/>
        <v>424.23071097267325</v>
      </c>
      <c r="AO9" s="38">
        <f t="shared" si="0"/>
        <v>0</v>
      </c>
      <c r="AP9" s="38">
        <f t="shared" si="0"/>
        <v>37.533696750019814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5.3504849063636053</v>
      </c>
      <c r="AW9" s="38">
        <f>(SUM(AW8))</f>
        <v>561.3295408720744</v>
      </c>
      <c r="AX9" s="38">
        <f t="shared" si="0"/>
        <v>12.140264085483601</v>
      </c>
      <c r="AY9" s="38">
        <f t="shared" si="0"/>
        <v>0</v>
      </c>
      <c r="AZ9" s="38">
        <f t="shared" si="0"/>
        <v>51.933382198929806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1.4249725706011003</v>
      </c>
      <c r="BG9" s="38">
        <f t="shared" si="0"/>
        <v>63.499542215096497</v>
      </c>
      <c r="BH9" s="38">
        <f t="shared" si="0"/>
        <v>7.0315028365804002</v>
      </c>
      <c r="BI9" s="38">
        <f t="shared" si="0"/>
        <v>0</v>
      </c>
      <c r="BJ9" s="38">
        <f t="shared" si="0"/>
        <v>3.0839964631275003</v>
      </c>
      <c r="BK9" s="36">
        <f>SUM(BK8)</f>
        <v>6417.352517613218</v>
      </c>
    </row>
    <row r="10" spans="1:107">
      <c r="A10" s="17" t="s">
        <v>81</v>
      </c>
      <c r="B10" s="25" t="s">
        <v>3</v>
      </c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6"/>
    </row>
    <row r="11" spans="1:107">
      <c r="A11" s="17"/>
      <c r="B11" s="34" t="s">
        <v>106</v>
      </c>
      <c r="C11" s="40">
        <v>0</v>
      </c>
      <c r="D11" s="40">
        <v>6.6999261225482991</v>
      </c>
      <c r="E11" s="40">
        <v>0</v>
      </c>
      <c r="F11" s="40">
        <v>0</v>
      </c>
      <c r="G11" s="40">
        <v>0</v>
      </c>
      <c r="H11" s="40">
        <v>0.19489813525720001</v>
      </c>
      <c r="I11" s="40">
        <v>3.4785932023548001</v>
      </c>
      <c r="J11" s="40">
        <v>0</v>
      </c>
      <c r="K11" s="40">
        <v>0</v>
      </c>
      <c r="L11" s="40">
        <v>1.69954598064E-2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0.18497628096659999</v>
      </c>
      <c r="S11" s="40">
        <v>2.5141706096699998E-2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0.75448538370620011</v>
      </c>
      <c r="AC11" s="40">
        <v>0.18490244822569998</v>
      </c>
      <c r="AD11" s="40">
        <v>0</v>
      </c>
      <c r="AE11" s="40">
        <v>0</v>
      </c>
      <c r="AF11" s="40">
        <v>0.61787843467720005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0.79727642683350042</v>
      </c>
      <c r="AM11" s="40">
        <v>4.99788824193E-2</v>
      </c>
      <c r="AN11" s="40">
        <v>2.8874032127418001</v>
      </c>
      <c r="AO11" s="40">
        <v>0</v>
      </c>
      <c r="AP11" s="40">
        <v>0.4024003261288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0.65224278112569989</v>
      </c>
      <c r="AW11" s="40">
        <v>5.1468324780965</v>
      </c>
      <c r="AX11" s="40">
        <v>0</v>
      </c>
      <c r="AY11" s="40">
        <v>0</v>
      </c>
      <c r="AZ11" s="40">
        <v>0.69657680393499999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0.14809280199850006</v>
      </c>
      <c r="BG11" s="40">
        <v>2.0514670204836998</v>
      </c>
      <c r="BH11" s="40">
        <v>0</v>
      </c>
      <c r="BI11" s="40">
        <v>0</v>
      </c>
      <c r="BJ11" s="40">
        <v>0</v>
      </c>
      <c r="BK11" s="41">
        <f>SUM(C11:BJ11)</f>
        <v>24.990067907401897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6.6999261225482991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0.19489813525720001</v>
      </c>
      <c r="I12" s="38">
        <f t="shared" si="1"/>
        <v>3.4785932023548001</v>
      </c>
      <c r="J12" s="38">
        <f t="shared" si="1"/>
        <v>0</v>
      </c>
      <c r="K12" s="38">
        <f t="shared" si="1"/>
        <v>0</v>
      </c>
      <c r="L12" s="38">
        <f t="shared" si="1"/>
        <v>1.69954598064E-2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0.18497628096659999</v>
      </c>
      <c r="S12" s="38">
        <f t="shared" si="1"/>
        <v>2.5141706096699998E-2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0.75448538370620011</v>
      </c>
      <c r="AC12" s="38">
        <f t="shared" si="1"/>
        <v>0.18490244822569998</v>
      </c>
      <c r="AD12" s="38">
        <f t="shared" si="1"/>
        <v>0</v>
      </c>
      <c r="AE12" s="38">
        <f t="shared" si="1"/>
        <v>0</v>
      </c>
      <c r="AF12" s="38">
        <f t="shared" si="1"/>
        <v>0.61787843467720005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0.79727642683350042</v>
      </c>
      <c r="AM12" s="38">
        <f t="shared" si="1"/>
        <v>4.99788824193E-2</v>
      </c>
      <c r="AN12" s="38">
        <f t="shared" si="1"/>
        <v>2.8874032127418001</v>
      </c>
      <c r="AO12" s="38">
        <f t="shared" si="1"/>
        <v>0</v>
      </c>
      <c r="AP12" s="38">
        <f t="shared" si="1"/>
        <v>0.4024003261288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0.65224278112569989</v>
      </c>
      <c r="AW12" s="38">
        <f>(SUM(AW11))</f>
        <v>5.1468324780965</v>
      </c>
      <c r="AX12" s="38">
        <f t="shared" si="1"/>
        <v>0</v>
      </c>
      <c r="AY12" s="38">
        <f t="shared" si="1"/>
        <v>0</v>
      </c>
      <c r="AZ12" s="38">
        <f t="shared" si="1"/>
        <v>0.69657680393499999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0.14809280199850006</v>
      </c>
      <c r="BG12" s="38">
        <f t="shared" si="1"/>
        <v>2.0514670204836998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24.990067907401897</v>
      </c>
    </row>
    <row r="13" spans="1:107">
      <c r="A13" s="17" t="s">
        <v>82</v>
      </c>
      <c r="B13" s="25" t="s">
        <v>10</v>
      </c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6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6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6"/>
    </row>
    <row r="23" spans="1:67">
      <c r="A23" s="17"/>
      <c r="B23" s="34" t="s">
        <v>125</v>
      </c>
      <c r="C23" s="40">
        <v>0</v>
      </c>
      <c r="D23" s="40">
        <v>0.63693946080639996</v>
      </c>
      <c r="E23" s="40">
        <v>0</v>
      </c>
      <c r="F23" s="40">
        <v>0</v>
      </c>
      <c r="G23" s="40">
        <v>0</v>
      </c>
      <c r="H23" s="40">
        <v>0.36403542506249992</v>
      </c>
      <c r="I23" s="40">
        <v>0</v>
      </c>
      <c r="J23" s="40">
        <v>0.82888233180640003</v>
      </c>
      <c r="K23" s="40">
        <v>0</v>
      </c>
      <c r="L23" s="40">
        <v>0.69718301061249999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0.67143633412539983</v>
      </c>
      <c r="S23" s="40">
        <v>1.008925545516</v>
      </c>
      <c r="T23" s="40">
        <v>1.0796180961290001</v>
      </c>
      <c r="U23" s="40">
        <v>0</v>
      </c>
      <c r="V23" s="40">
        <v>0.70071310890290006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3.5366242870520992</v>
      </c>
      <c r="AC23" s="40">
        <v>0.70157146919320001</v>
      </c>
      <c r="AD23" s="40">
        <v>1.5665366496451001</v>
      </c>
      <c r="AE23" s="40">
        <v>0</v>
      </c>
      <c r="AF23" s="40">
        <v>16.3746311619633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8.9334883185094096</v>
      </c>
      <c r="AM23" s="40">
        <v>1.4700008162576998</v>
      </c>
      <c r="AN23" s="40">
        <v>0</v>
      </c>
      <c r="AO23" s="40">
        <v>0</v>
      </c>
      <c r="AP23" s="40">
        <v>14.822148883541898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8.8064685880730114</v>
      </c>
      <c r="AW23" s="40">
        <v>31.755905008385504</v>
      </c>
      <c r="AX23" s="40">
        <v>4.1228835315805998</v>
      </c>
      <c r="AY23" s="40">
        <v>0</v>
      </c>
      <c r="AZ23" s="40">
        <v>26.043934477187406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1.6939486979589005</v>
      </c>
      <c r="BG23" s="40">
        <v>2.5414200804515001</v>
      </c>
      <c r="BH23" s="40">
        <v>1.5704269136451001</v>
      </c>
      <c r="BI23" s="40">
        <v>0</v>
      </c>
      <c r="BJ23" s="40">
        <v>3.0032109427410001</v>
      </c>
      <c r="BK23" s="41">
        <f>SUM(C23:BJ23)</f>
        <v>132.93093313914682</v>
      </c>
      <c r="BL23" s="42"/>
      <c r="BN23" s="42"/>
    </row>
    <row r="24" spans="1:67">
      <c r="A24" s="17"/>
      <c r="B24" s="34" t="s">
        <v>107</v>
      </c>
      <c r="C24" s="40">
        <v>0</v>
      </c>
      <c r="D24" s="40">
        <v>0.60664172199999999</v>
      </c>
      <c r="E24" s="40">
        <v>0</v>
      </c>
      <c r="F24" s="40">
        <v>0</v>
      </c>
      <c r="G24" s="40">
        <v>0</v>
      </c>
      <c r="H24" s="40">
        <v>0.1414067636444</v>
      </c>
      <c r="I24" s="40">
        <v>0</v>
      </c>
      <c r="J24" s="40">
        <v>0</v>
      </c>
      <c r="K24" s="40">
        <v>0</v>
      </c>
      <c r="L24" s="40">
        <v>0.24832506967739998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0.10427156961140001</v>
      </c>
      <c r="S24" s="40">
        <v>0</v>
      </c>
      <c r="T24" s="40">
        <v>0.39614630987089999</v>
      </c>
      <c r="U24" s="40">
        <v>0</v>
      </c>
      <c r="V24" s="40">
        <v>6.7789226709599998E-2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2.5748167733722012</v>
      </c>
      <c r="AC24" s="40">
        <v>0.14430561290319999</v>
      </c>
      <c r="AD24" s="40">
        <v>0</v>
      </c>
      <c r="AE24" s="40">
        <v>0</v>
      </c>
      <c r="AF24" s="40">
        <v>3.2909835944177002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2.5958649614630009</v>
      </c>
      <c r="AM24" s="40">
        <v>0.51990134199970006</v>
      </c>
      <c r="AN24" s="40">
        <v>7.2152806451599993E-2</v>
      </c>
      <c r="AO24" s="40">
        <v>0</v>
      </c>
      <c r="AP24" s="40">
        <v>1.5767036068703002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3.1186996674031024</v>
      </c>
      <c r="AW24" s="40">
        <v>5.8970888578059997</v>
      </c>
      <c r="AX24" s="40">
        <v>0</v>
      </c>
      <c r="AY24" s="40">
        <v>0</v>
      </c>
      <c r="AZ24" s="40">
        <v>6.6573224559658986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0.66970039554159955</v>
      </c>
      <c r="BG24" s="40">
        <v>0.2360497649677</v>
      </c>
      <c r="BH24" s="40">
        <v>0.49769823583869999</v>
      </c>
      <c r="BI24" s="40">
        <v>0</v>
      </c>
      <c r="BJ24" s="40">
        <v>0.85568619803199997</v>
      </c>
      <c r="BK24" s="41">
        <f>SUM(C24:BJ24)</f>
        <v>30.271554934546401</v>
      </c>
      <c r="BL24" s="42"/>
      <c r="BM24" s="43"/>
      <c r="BN24" s="42"/>
    </row>
    <row r="25" spans="1:67">
      <c r="A25" s="17"/>
      <c r="B25" s="34" t="s">
        <v>108</v>
      </c>
      <c r="C25" s="40">
        <v>0</v>
      </c>
      <c r="D25" s="40">
        <v>0.59615973977409997</v>
      </c>
      <c r="E25" s="40">
        <v>0</v>
      </c>
      <c r="F25" s="40">
        <v>0</v>
      </c>
      <c r="G25" s="40">
        <v>0</v>
      </c>
      <c r="H25" s="40">
        <v>4.2318864967300002E-2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4.0271767838100006E-2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0.65634528102760015</v>
      </c>
      <c r="AC25" s="40">
        <v>0.24553807796759997</v>
      </c>
      <c r="AD25" s="40">
        <v>0</v>
      </c>
      <c r="AE25" s="40">
        <v>0</v>
      </c>
      <c r="AF25" s="40">
        <v>0.99140448309639995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1.8039953010189991</v>
      </c>
      <c r="AM25" s="40">
        <v>4.8030938967740999</v>
      </c>
      <c r="AN25" s="40">
        <v>0</v>
      </c>
      <c r="AO25" s="40">
        <v>0</v>
      </c>
      <c r="AP25" s="40">
        <v>1.5867133211282998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4.4796194550500985</v>
      </c>
      <c r="AW25" s="40">
        <v>2.5574409475152002</v>
      </c>
      <c r="AX25" s="40">
        <v>0</v>
      </c>
      <c r="AY25" s="40">
        <v>0</v>
      </c>
      <c r="AZ25" s="40">
        <v>4.4512071247074996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1.035330136122</v>
      </c>
      <c r="BG25" s="40">
        <v>0</v>
      </c>
      <c r="BH25" s="40">
        <v>0</v>
      </c>
      <c r="BI25" s="40">
        <v>0</v>
      </c>
      <c r="BJ25" s="40">
        <v>0.71737733958010008</v>
      </c>
      <c r="BK25" s="41">
        <f>SUM(C25:BJ25)</f>
        <v>24.0068157365674</v>
      </c>
      <c r="BM25" s="42"/>
      <c r="BO25" s="42"/>
    </row>
    <row r="26" spans="1:67">
      <c r="A26" s="17"/>
      <c r="B26" s="34" t="s">
        <v>109</v>
      </c>
      <c r="C26" s="40">
        <v>0</v>
      </c>
      <c r="D26" s="40">
        <v>7.8661918157740995</v>
      </c>
      <c r="E26" s="40">
        <v>0</v>
      </c>
      <c r="F26" s="40">
        <v>0</v>
      </c>
      <c r="G26" s="40">
        <v>0</v>
      </c>
      <c r="H26" s="40">
        <v>0.38084118006230011</v>
      </c>
      <c r="I26" s="40">
        <v>8.3283176948062998</v>
      </c>
      <c r="J26" s="40">
        <v>6.7508746995160998</v>
      </c>
      <c r="K26" s="40">
        <v>0</v>
      </c>
      <c r="L26" s="40">
        <v>1.4764914969025997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0.2102519316116</v>
      </c>
      <c r="S26" s="40">
        <v>0.67366068774189991</v>
      </c>
      <c r="T26" s="40">
        <v>0.24336901041930001</v>
      </c>
      <c r="U26" s="40">
        <v>0</v>
      </c>
      <c r="V26" s="40">
        <v>0.51120958599989996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0.7570678731267001</v>
      </c>
      <c r="AC26" s="40">
        <v>1.1306020344837</v>
      </c>
      <c r="AD26" s="40">
        <v>0</v>
      </c>
      <c r="AE26" s="40">
        <v>0</v>
      </c>
      <c r="AF26" s="40">
        <v>5.9084501052889005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0.6107506513205998</v>
      </c>
      <c r="AM26" s="40">
        <v>0.1811433915482</v>
      </c>
      <c r="AN26" s="40">
        <v>3.8270371965158998</v>
      </c>
      <c r="AO26" s="40">
        <v>0</v>
      </c>
      <c r="AP26" s="40">
        <v>1.1407557551929002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1.611284645024901</v>
      </c>
      <c r="AW26" s="40">
        <v>14.397662950580099</v>
      </c>
      <c r="AX26" s="40">
        <v>1.6129032225800002E-2</v>
      </c>
      <c r="AY26" s="40">
        <v>0</v>
      </c>
      <c r="AZ26" s="40">
        <v>8.5128149059976952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0.63115585041680011</v>
      </c>
      <c r="BG26" s="40">
        <v>3.9231288073224997</v>
      </c>
      <c r="BH26" s="40">
        <v>0</v>
      </c>
      <c r="BI26" s="40">
        <v>0</v>
      </c>
      <c r="BJ26" s="40">
        <v>1.5930556772899003</v>
      </c>
      <c r="BK26" s="41">
        <f>SUM(C26:BJ26)</f>
        <v>70.682246979168696</v>
      </c>
      <c r="BM26" s="42"/>
      <c r="BO26" s="42"/>
    </row>
    <row r="27" spans="1:67">
      <c r="A27" s="17"/>
      <c r="B27" s="34" t="s">
        <v>110</v>
      </c>
      <c r="C27" s="40">
        <v>0</v>
      </c>
      <c r="D27" s="40">
        <v>0.6343901161612</v>
      </c>
      <c r="E27" s="40">
        <v>0</v>
      </c>
      <c r="F27" s="40">
        <v>0</v>
      </c>
      <c r="G27" s="40">
        <v>0</v>
      </c>
      <c r="H27" s="40">
        <v>1.3759500173804002</v>
      </c>
      <c r="I27" s="40">
        <v>126.00701977627568</v>
      </c>
      <c r="J27" s="40">
        <v>39.723468779870693</v>
      </c>
      <c r="K27" s="40">
        <v>0</v>
      </c>
      <c r="L27" s="40">
        <v>9.3597650047394012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1.7513137508639998</v>
      </c>
      <c r="S27" s="40">
        <v>21.919775021709096</v>
      </c>
      <c r="T27" s="40">
        <v>168.06067737006421</v>
      </c>
      <c r="U27" s="40">
        <v>0</v>
      </c>
      <c r="V27" s="40">
        <v>2.2803496979346001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3.0618690761851988</v>
      </c>
      <c r="AC27" s="40">
        <v>34.607558090628075</v>
      </c>
      <c r="AD27" s="40">
        <v>0</v>
      </c>
      <c r="AE27" s="40">
        <v>0</v>
      </c>
      <c r="AF27" s="40">
        <v>70.526239379539305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4.9849223931435036</v>
      </c>
      <c r="AM27" s="40">
        <v>6.7409001822241006</v>
      </c>
      <c r="AN27" s="40">
        <v>26.196514522580102</v>
      </c>
      <c r="AO27" s="40">
        <v>0</v>
      </c>
      <c r="AP27" s="40">
        <v>23.086170234507197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10.733551586510705</v>
      </c>
      <c r="AW27" s="40">
        <v>70.028311112599638</v>
      </c>
      <c r="AX27" s="40">
        <v>1.7462132491611999</v>
      </c>
      <c r="AY27" s="40">
        <v>0</v>
      </c>
      <c r="AZ27" s="40">
        <v>28.351812023858809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2.6198225419511987</v>
      </c>
      <c r="BG27" s="40">
        <v>10.0247779363539</v>
      </c>
      <c r="BH27" s="40">
        <v>9.2447181751287992</v>
      </c>
      <c r="BI27" s="40">
        <v>0</v>
      </c>
      <c r="BJ27" s="40">
        <v>10.844571659512301</v>
      </c>
      <c r="BK27" s="41">
        <f>SUM(C27:BJ27)</f>
        <v>683.91066169888325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10.340322854515799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2.3045522511169003</v>
      </c>
      <c r="I28" s="38">
        <f t="shared" si="7"/>
        <v>134.33533747108197</v>
      </c>
      <c r="J28" s="38">
        <f t="shared" si="7"/>
        <v>47.303225811193194</v>
      </c>
      <c r="K28" s="38">
        <f t="shared" si="7"/>
        <v>0</v>
      </c>
      <c r="L28" s="38">
        <f t="shared" si="7"/>
        <v>11.781764581931901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2.7775453540505</v>
      </c>
      <c r="S28" s="38">
        <f t="shared" si="7"/>
        <v>23.602361254966997</v>
      </c>
      <c r="T28" s="38">
        <f t="shared" si="7"/>
        <v>169.77981078648341</v>
      </c>
      <c r="U28" s="38">
        <f t="shared" si="7"/>
        <v>0</v>
      </c>
      <c r="V28" s="38">
        <f t="shared" si="7"/>
        <v>3.5600616195470001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10.5867232907638</v>
      </c>
      <c r="AC28" s="38">
        <f t="shared" si="7"/>
        <v>36.829575285175778</v>
      </c>
      <c r="AD28" s="38">
        <f t="shared" si="7"/>
        <v>1.5665366496451001</v>
      </c>
      <c r="AE28" s="38">
        <f t="shared" si="7"/>
        <v>0</v>
      </c>
      <c r="AF28" s="38">
        <f t="shared" si="7"/>
        <v>97.091708724305605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18.929021625455512</v>
      </c>
      <c r="AM28" s="38">
        <f t="shared" si="7"/>
        <v>13.715039628803801</v>
      </c>
      <c r="AN28" s="38">
        <f t="shared" si="7"/>
        <v>30.095704525547603</v>
      </c>
      <c r="AO28" s="38">
        <f t="shared" si="7"/>
        <v>0</v>
      </c>
      <c r="AP28" s="38">
        <f t="shared" si="7"/>
        <v>42.212491801240596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28.749623942061824</v>
      </c>
      <c r="AW28" s="38">
        <f t="shared" si="7"/>
        <v>124.63640887688643</v>
      </c>
      <c r="AX28" s="38">
        <f t="shared" si="7"/>
        <v>5.8852258129676001</v>
      </c>
      <c r="AY28" s="38">
        <f t="shared" si="7"/>
        <v>0</v>
      </c>
      <c r="AZ28" s="38">
        <f t="shared" si="7"/>
        <v>74.01709098771731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6.6499576219904988</v>
      </c>
      <c r="BG28" s="38">
        <f t="shared" si="7"/>
        <v>16.7253765890956</v>
      </c>
      <c r="BH28" s="38">
        <f t="shared" si="7"/>
        <v>11.312843324612599</v>
      </c>
      <c r="BI28" s="38">
        <f t="shared" si="7"/>
        <v>0</v>
      </c>
      <c r="BJ28" s="38">
        <f t="shared" si="7"/>
        <v>17.0139018171553</v>
      </c>
      <c r="BK28" s="38">
        <f>SUM(BK23:BK27)</f>
        <v>941.80221248831253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122.69150380264402</v>
      </c>
      <c r="E29" s="38">
        <f t="shared" si="8"/>
        <v>239.09952388941926</v>
      </c>
      <c r="F29" s="38">
        <f t="shared" si="8"/>
        <v>0</v>
      </c>
      <c r="G29" s="38">
        <f t="shared" si="8"/>
        <v>0</v>
      </c>
      <c r="H29" s="38">
        <f t="shared" si="8"/>
        <v>5.7873652817188006</v>
      </c>
      <c r="I29" s="38">
        <f t="shared" si="8"/>
        <v>3245.4551322164989</v>
      </c>
      <c r="J29" s="38">
        <f t="shared" si="8"/>
        <v>991.94295191815866</v>
      </c>
      <c r="K29" s="38">
        <f t="shared" si="8"/>
        <v>0</v>
      </c>
      <c r="L29" s="38">
        <f t="shared" si="8"/>
        <v>78.078839472733492</v>
      </c>
      <c r="M29" s="38">
        <f t="shared" si="8"/>
        <v>0</v>
      </c>
      <c r="N29" s="38">
        <f t="shared" si="8"/>
        <v>10.259057455419301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5.1690312960361009</v>
      </c>
      <c r="S29" s="38">
        <f t="shared" si="8"/>
        <v>204.49512186825632</v>
      </c>
      <c r="T29" s="38">
        <f t="shared" si="8"/>
        <v>515.88368002099764</v>
      </c>
      <c r="U29" s="38">
        <f t="shared" si="8"/>
        <v>0</v>
      </c>
      <c r="V29" s="38">
        <f t="shared" si="8"/>
        <v>12.241597103544997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13.4108535693954</v>
      </c>
      <c r="AC29" s="38">
        <f t="shared" si="8"/>
        <v>114.75862145046176</v>
      </c>
      <c r="AD29" s="38">
        <f t="shared" si="8"/>
        <v>10.346043956967099</v>
      </c>
      <c r="AE29" s="38">
        <f t="shared" si="8"/>
        <v>0</v>
      </c>
      <c r="AF29" s="38">
        <f t="shared" si="8"/>
        <v>169.12365127397038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25.332673702686908</v>
      </c>
      <c r="AM29" s="38">
        <f t="shared" si="9"/>
        <v>83.227415135285099</v>
      </c>
      <c r="AN29" s="38">
        <f t="shared" si="9"/>
        <v>457.21381871096264</v>
      </c>
      <c r="AO29" s="38">
        <f t="shared" si="9"/>
        <v>0</v>
      </c>
      <c r="AP29" s="38">
        <f t="shared" si="9"/>
        <v>80.148588877389216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34.752351629551129</v>
      </c>
      <c r="AW29" s="38">
        <f t="shared" si="9"/>
        <v>691.11278222705732</v>
      </c>
      <c r="AX29" s="38">
        <f t="shared" si="9"/>
        <v>18.025489898451202</v>
      </c>
      <c r="AY29" s="38">
        <f t="shared" si="9"/>
        <v>0</v>
      </c>
      <c r="AZ29" s="38">
        <f t="shared" si="9"/>
        <v>126.64704999058212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8.2230229945900994</v>
      </c>
      <c r="BG29" s="38">
        <f t="shared" si="9"/>
        <v>82.276385824675799</v>
      </c>
      <c r="BH29" s="38">
        <f t="shared" si="9"/>
        <v>18.344346161192998</v>
      </c>
      <c r="BI29" s="38">
        <f t="shared" si="9"/>
        <v>0</v>
      </c>
      <c r="BJ29" s="38">
        <f t="shared" si="9"/>
        <v>20.097898280282802</v>
      </c>
      <c r="BK29" s="38">
        <f t="shared" si="9"/>
        <v>7384.1447980089324</v>
      </c>
    </row>
    <row r="30" spans="1:67" ht="3.75" customHeight="1">
      <c r="A30" s="17"/>
      <c r="B30" s="28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6"/>
    </row>
    <row r="31" spans="1:67">
      <c r="A31" s="17" t="s">
        <v>1</v>
      </c>
      <c r="B31" s="24" t="s">
        <v>7</v>
      </c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6"/>
    </row>
    <row r="32" spans="1:67" s="5" customFormat="1">
      <c r="A32" s="17" t="s">
        <v>80</v>
      </c>
      <c r="B32" s="25" t="s">
        <v>2</v>
      </c>
      <c r="C32" s="73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5"/>
    </row>
    <row r="33" spans="1:67" s="50" customFormat="1">
      <c r="A33" s="47"/>
      <c r="B33" s="48" t="s">
        <v>111</v>
      </c>
      <c r="C33" s="40">
        <v>0</v>
      </c>
      <c r="D33" s="40">
        <v>0.67049744890320007</v>
      </c>
      <c r="E33" s="40">
        <v>0</v>
      </c>
      <c r="F33" s="40">
        <v>0</v>
      </c>
      <c r="G33" s="40">
        <v>0</v>
      </c>
      <c r="H33" s="40">
        <v>9.4218653339550293</v>
      </c>
      <c r="I33" s="40">
        <v>2.4766906612799997E-2</v>
      </c>
      <c r="J33" s="40">
        <v>0</v>
      </c>
      <c r="K33" s="40">
        <v>0</v>
      </c>
      <c r="L33" s="40">
        <v>0.92322776632049997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7.9847731620789109</v>
      </c>
      <c r="S33" s="40">
        <v>0</v>
      </c>
      <c r="T33" s="40">
        <v>0</v>
      </c>
      <c r="U33" s="40">
        <v>0</v>
      </c>
      <c r="V33" s="40">
        <v>0.39803450119280004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59.301990780797361</v>
      </c>
      <c r="AC33" s="40">
        <v>1.1706459187737002</v>
      </c>
      <c r="AD33" s="40">
        <v>0</v>
      </c>
      <c r="AE33" s="40">
        <v>0</v>
      </c>
      <c r="AF33" s="40">
        <v>22.431295823407392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65.154949997613087</v>
      </c>
      <c r="AM33" s="40">
        <v>0.51058635532239993</v>
      </c>
      <c r="AN33" s="40">
        <v>0</v>
      </c>
      <c r="AO33" s="40">
        <v>0</v>
      </c>
      <c r="AP33" s="40">
        <v>8.5046912563146062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312.8181405214732</v>
      </c>
      <c r="AW33" s="40">
        <v>7.5579543348370004</v>
      </c>
      <c r="AX33" s="40">
        <v>0</v>
      </c>
      <c r="AY33" s="40">
        <v>0</v>
      </c>
      <c r="AZ33" s="40">
        <v>81.809355036351548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69.18561414994511</v>
      </c>
      <c r="BG33" s="40">
        <v>0.1230792410967</v>
      </c>
      <c r="BH33" s="40">
        <v>0</v>
      </c>
      <c r="BI33" s="40">
        <v>0</v>
      </c>
      <c r="BJ33" s="40">
        <v>5.9626172332517013</v>
      </c>
      <c r="BK33" s="49">
        <f>SUM(C33:BJ33)</f>
        <v>653.95408576824696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0.67049744890320007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9.4218653339550293</v>
      </c>
      <c r="I34" s="38">
        <f t="shared" si="10"/>
        <v>2.4766906612799997E-2</v>
      </c>
      <c r="J34" s="38">
        <f t="shared" si="10"/>
        <v>0</v>
      </c>
      <c r="K34" s="38">
        <f t="shared" si="10"/>
        <v>0</v>
      </c>
      <c r="L34" s="38">
        <f t="shared" si="10"/>
        <v>0.92322776632049997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7.9847731620789109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0.39803450119280004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59.301990780797361</v>
      </c>
      <c r="AC34" s="38">
        <f t="shared" si="10"/>
        <v>1.1706459187737002</v>
      </c>
      <c r="AD34" s="38">
        <f t="shared" si="10"/>
        <v>0</v>
      </c>
      <c r="AE34" s="38">
        <f t="shared" si="10"/>
        <v>0</v>
      </c>
      <c r="AF34" s="38">
        <f t="shared" si="10"/>
        <v>22.431295823407392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65.154949997613087</v>
      </c>
      <c r="AM34" s="38">
        <f t="shared" si="10"/>
        <v>0.51058635532239993</v>
      </c>
      <c r="AN34" s="38">
        <f t="shared" si="10"/>
        <v>0</v>
      </c>
      <c r="AO34" s="38">
        <f t="shared" si="10"/>
        <v>0</v>
      </c>
      <c r="AP34" s="38">
        <f t="shared" si="10"/>
        <v>8.5046912563146062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312.8181405214732</v>
      </c>
      <c r="AW34" s="38">
        <f t="shared" si="10"/>
        <v>7.5579543348370004</v>
      </c>
      <c r="AX34" s="38">
        <f t="shared" si="10"/>
        <v>0</v>
      </c>
      <c r="AY34" s="38">
        <f t="shared" si="10"/>
        <v>0</v>
      </c>
      <c r="AZ34" s="38">
        <f t="shared" si="10"/>
        <v>81.809355036351548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69.18561414994511</v>
      </c>
      <c r="BG34" s="38">
        <f t="shared" si="10"/>
        <v>0.1230792410967</v>
      </c>
      <c r="BH34" s="38">
        <f t="shared" si="10"/>
        <v>0</v>
      </c>
      <c r="BI34" s="38">
        <f t="shared" si="10"/>
        <v>0</v>
      </c>
      <c r="BJ34" s="38">
        <f t="shared" si="10"/>
        <v>5.9626172332517013</v>
      </c>
      <c r="BK34" s="38">
        <f>SUM(BK33)</f>
        <v>653.95408576824696</v>
      </c>
    </row>
    <row r="35" spans="1:67">
      <c r="A35" s="17" t="s">
        <v>81</v>
      </c>
      <c r="B35" s="25" t="s">
        <v>17</v>
      </c>
      <c r="C35" s="6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6"/>
    </row>
    <row r="36" spans="1:67">
      <c r="A36" s="17"/>
      <c r="B36" s="34" t="s">
        <v>112</v>
      </c>
      <c r="C36" s="40">
        <v>0</v>
      </c>
      <c r="D36" s="40">
        <v>0.65455545877409993</v>
      </c>
      <c r="E36" s="40">
        <v>0</v>
      </c>
      <c r="F36" s="40">
        <v>0</v>
      </c>
      <c r="G36" s="40">
        <v>0</v>
      </c>
      <c r="H36" s="40">
        <v>4.542280778905095</v>
      </c>
      <c r="I36" s="40">
        <v>1.379545102419</v>
      </c>
      <c r="J36" s="40">
        <v>0</v>
      </c>
      <c r="K36" s="40">
        <v>0</v>
      </c>
      <c r="L36" s="40">
        <v>2.7520925669982002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2.3976262612603998</v>
      </c>
      <c r="S36" s="40">
        <v>0.40037721122570002</v>
      </c>
      <c r="T36" s="40">
        <v>0</v>
      </c>
      <c r="U36" s="40">
        <v>0</v>
      </c>
      <c r="V36" s="40">
        <v>0.81422345816039987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30.982617686044811</v>
      </c>
      <c r="AC36" s="40">
        <v>1.6929262988380001</v>
      </c>
      <c r="AD36" s="40">
        <v>0</v>
      </c>
      <c r="AE36" s="40">
        <v>0</v>
      </c>
      <c r="AF36" s="40">
        <v>23.020856559856483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42.435312084827672</v>
      </c>
      <c r="AM36" s="40">
        <v>1.7007741519995001</v>
      </c>
      <c r="AN36" s="40">
        <v>0</v>
      </c>
      <c r="AO36" s="40">
        <v>0</v>
      </c>
      <c r="AP36" s="40">
        <v>10.495548528152105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134.93014740229853</v>
      </c>
      <c r="AW36" s="40">
        <v>12.583576402317098</v>
      </c>
      <c r="AX36" s="40">
        <v>0</v>
      </c>
      <c r="AY36" s="40">
        <v>0</v>
      </c>
      <c r="AZ36" s="40">
        <v>101.61068746196541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29.516231359650458</v>
      </c>
      <c r="BG36" s="40">
        <v>3.0880223790963011</v>
      </c>
      <c r="BH36" s="40">
        <v>0</v>
      </c>
      <c r="BI36" s="40">
        <v>0</v>
      </c>
      <c r="BJ36" s="40">
        <v>12.280720590993504</v>
      </c>
      <c r="BK36" s="41">
        <f t="shared" ref="BK36:BK41" si="11">SUM(C36:BJ36)</f>
        <v>417.27812174378278</v>
      </c>
      <c r="BM36" s="42"/>
      <c r="BO36" s="42"/>
    </row>
    <row r="37" spans="1:67">
      <c r="A37" s="17"/>
      <c r="B37" s="34" t="s">
        <v>113</v>
      </c>
      <c r="C37" s="40">
        <v>0</v>
      </c>
      <c r="D37" s="40">
        <v>0.65827842822580007</v>
      </c>
      <c r="E37" s="40">
        <v>0</v>
      </c>
      <c r="F37" s="40">
        <v>0</v>
      </c>
      <c r="G37" s="40">
        <v>0</v>
      </c>
      <c r="H37" s="40">
        <v>5.6551882588560023</v>
      </c>
      <c r="I37" s="40">
        <v>5.0491295969993004</v>
      </c>
      <c r="J37" s="40">
        <v>0</v>
      </c>
      <c r="K37" s="40">
        <v>0</v>
      </c>
      <c r="L37" s="40">
        <v>3.3109752937726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2.8793581484386976</v>
      </c>
      <c r="S37" s="40">
        <v>3.6662444005803003</v>
      </c>
      <c r="T37" s="40">
        <v>0</v>
      </c>
      <c r="U37" s="40">
        <v>0</v>
      </c>
      <c r="V37" s="40">
        <v>0.91485513396680018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66.960778644917781</v>
      </c>
      <c r="AC37" s="40">
        <v>5.6056454681597998</v>
      </c>
      <c r="AD37" s="40">
        <v>0</v>
      </c>
      <c r="AE37" s="40">
        <v>0</v>
      </c>
      <c r="AF37" s="40">
        <v>27.431559645790195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88.775321960929787</v>
      </c>
      <c r="AM37" s="40">
        <v>2.6207580182251005</v>
      </c>
      <c r="AN37" s="40">
        <v>0</v>
      </c>
      <c r="AO37" s="40">
        <v>0</v>
      </c>
      <c r="AP37" s="40">
        <v>15.685951927052095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107.6898414496391</v>
      </c>
      <c r="AW37" s="40">
        <v>9.5324454309960984</v>
      </c>
      <c r="AX37" s="40">
        <v>0</v>
      </c>
      <c r="AY37" s="40">
        <v>0</v>
      </c>
      <c r="AZ37" s="40">
        <v>66.148264868426622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28.88844356069351</v>
      </c>
      <c r="BG37" s="40">
        <v>0.91131698093470004</v>
      </c>
      <c r="BH37" s="40">
        <v>0</v>
      </c>
      <c r="BI37" s="40">
        <v>0</v>
      </c>
      <c r="BJ37" s="40">
        <v>6.7310979035446019</v>
      </c>
      <c r="BK37" s="41">
        <f t="shared" si="11"/>
        <v>449.11545512014897</v>
      </c>
      <c r="BM37" s="42"/>
      <c r="BO37" s="42"/>
    </row>
    <row r="38" spans="1:67">
      <c r="A38" s="17"/>
      <c r="B38" s="34" t="s">
        <v>122</v>
      </c>
      <c r="C38" s="40">
        <v>0</v>
      </c>
      <c r="D38" s="40">
        <v>0.59149414248379995</v>
      </c>
      <c r="E38" s="40">
        <v>0</v>
      </c>
      <c r="F38" s="40">
        <v>0</v>
      </c>
      <c r="G38" s="40">
        <v>0</v>
      </c>
      <c r="H38" s="40">
        <v>1.9685944824585024</v>
      </c>
      <c r="I38" s="40">
        <v>0</v>
      </c>
      <c r="J38" s="40">
        <v>0</v>
      </c>
      <c r="K38" s="40">
        <v>0</v>
      </c>
      <c r="L38" s="40">
        <v>0.4850720213218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2.1996002983544019</v>
      </c>
      <c r="S38" s="40">
        <v>2.1415115161099996E-2</v>
      </c>
      <c r="T38" s="40">
        <v>0</v>
      </c>
      <c r="U38" s="40">
        <v>0</v>
      </c>
      <c r="V38" s="40">
        <v>0.20492479045120002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51.332698479979285</v>
      </c>
      <c r="AC38" s="40">
        <v>10.728874923158298</v>
      </c>
      <c r="AD38" s="40">
        <v>0</v>
      </c>
      <c r="AE38" s="40">
        <v>0</v>
      </c>
      <c r="AF38" s="40">
        <v>61.116707967619263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74.902305875688427</v>
      </c>
      <c r="AM38" s="40">
        <v>10.695579466319399</v>
      </c>
      <c r="AN38" s="40">
        <v>0.58505487096749986</v>
      </c>
      <c r="AO38" s="40">
        <v>0</v>
      </c>
      <c r="AP38" s="40">
        <v>37.923798563076041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10.934744082906798</v>
      </c>
      <c r="AW38" s="40">
        <v>0.20651103461239997</v>
      </c>
      <c r="AX38" s="40">
        <v>0</v>
      </c>
      <c r="AY38" s="40">
        <v>0</v>
      </c>
      <c r="AZ38" s="40">
        <v>5.9436365315769981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7.0583971069680036</v>
      </c>
      <c r="BG38" s="40">
        <v>0.33036880096739996</v>
      </c>
      <c r="BH38" s="40">
        <v>0</v>
      </c>
      <c r="BI38" s="40">
        <v>0</v>
      </c>
      <c r="BJ38" s="40">
        <v>1.8352529735147003</v>
      </c>
      <c r="BK38" s="41">
        <f t="shared" si="11"/>
        <v>279.06503152758529</v>
      </c>
      <c r="BM38" s="42"/>
      <c r="BO38" s="42"/>
    </row>
    <row r="39" spans="1:67">
      <c r="A39" s="17"/>
      <c r="B39" s="34" t="s">
        <v>114</v>
      </c>
      <c r="C39" s="40">
        <v>0</v>
      </c>
      <c r="D39" s="40">
        <v>1.9994195020966998</v>
      </c>
      <c r="E39" s="40">
        <v>8.6561590666451007</v>
      </c>
      <c r="F39" s="40">
        <v>0</v>
      </c>
      <c r="G39" s="40">
        <v>0</v>
      </c>
      <c r="H39" s="40">
        <v>1.4028913204739</v>
      </c>
      <c r="I39" s="40">
        <v>54.989530977548299</v>
      </c>
      <c r="J39" s="40">
        <v>0</v>
      </c>
      <c r="K39" s="40">
        <v>0</v>
      </c>
      <c r="L39" s="40">
        <v>0.45219259477359997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0.52713084225130002</v>
      </c>
      <c r="S39" s="40">
        <v>5.8460987666772004</v>
      </c>
      <c r="T39" s="40">
        <v>0</v>
      </c>
      <c r="U39" s="40">
        <v>0</v>
      </c>
      <c r="V39" s="40">
        <v>5.7951864192000001E-3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16.684636458740567</v>
      </c>
      <c r="AC39" s="40">
        <v>1.7995302155478001</v>
      </c>
      <c r="AD39" s="40">
        <v>0</v>
      </c>
      <c r="AE39" s="40">
        <v>0</v>
      </c>
      <c r="AF39" s="40">
        <v>4.3941986396430002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21.504267931613757</v>
      </c>
      <c r="AM39" s="40">
        <v>5.8500662362894005</v>
      </c>
      <c r="AN39" s="40">
        <v>0</v>
      </c>
      <c r="AO39" s="40">
        <v>0</v>
      </c>
      <c r="AP39" s="40">
        <v>0.63107552477369999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16.584670820408068</v>
      </c>
      <c r="AW39" s="40">
        <v>64.009950422934708</v>
      </c>
      <c r="AX39" s="40">
        <v>0</v>
      </c>
      <c r="AY39" s="40">
        <v>0</v>
      </c>
      <c r="AZ39" s="40">
        <v>1.7115259127406999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6.2410174697361036</v>
      </c>
      <c r="BG39" s="40">
        <v>6.9125978451400005E-2</v>
      </c>
      <c r="BH39" s="40">
        <v>0</v>
      </c>
      <c r="BI39" s="40">
        <v>0</v>
      </c>
      <c r="BJ39" s="40">
        <v>0</v>
      </c>
      <c r="BK39" s="41">
        <f t="shared" si="11"/>
        <v>213.35928386776453</v>
      </c>
      <c r="BM39" s="42"/>
      <c r="BO39" s="42"/>
    </row>
    <row r="40" spans="1:67">
      <c r="A40" s="17"/>
      <c r="B40" s="34" t="s">
        <v>115</v>
      </c>
      <c r="C40" s="40">
        <v>0</v>
      </c>
      <c r="D40" s="40">
        <v>0.76462377029029993</v>
      </c>
      <c r="E40" s="40">
        <v>0</v>
      </c>
      <c r="F40" s="40">
        <v>0</v>
      </c>
      <c r="G40" s="40">
        <v>0</v>
      </c>
      <c r="H40" s="40">
        <v>2.2318630540177988</v>
      </c>
      <c r="I40" s="40">
        <v>0</v>
      </c>
      <c r="J40" s="40">
        <v>0</v>
      </c>
      <c r="K40" s="40">
        <v>0</v>
      </c>
      <c r="L40" s="40">
        <v>2.7763329199339002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0.94806514215200055</v>
      </c>
      <c r="S40" s="40">
        <v>0</v>
      </c>
      <c r="T40" s="40">
        <v>0</v>
      </c>
      <c r="U40" s="40">
        <v>0</v>
      </c>
      <c r="V40" s="40">
        <v>8.13154719996E-2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5.5766346576689019</v>
      </c>
      <c r="AC40" s="40">
        <v>8.7117933838600004E-2</v>
      </c>
      <c r="AD40" s="40">
        <v>0</v>
      </c>
      <c r="AE40" s="40">
        <v>0</v>
      </c>
      <c r="AF40" s="40">
        <v>1.4267523298058999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5.2672809711954054</v>
      </c>
      <c r="AM40" s="40">
        <v>0.18326118941910002</v>
      </c>
      <c r="AN40" s="40">
        <v>0</v>
      </c>
      <c r="AO40" s="40">
        <v>0</v>
      </c>
      <c r="AP40" s="40">
        <v>0.3051554795159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11.97749530110517</v>
      </c>
      <c r="AW40" s="40">
        <v>0.3529632865481</v>
      </c>
      <c r="AX40" s="40">
        <v>0</v>
      </c>
      <c r="AY40" s="40">
        <v>0</v>
      </c>
      <c r="AZ40" s="40">
        <v>5.4317935055464002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3.6392486911601036</v>
      </c>
      <c r="BG40" s="40">
        <v>0.27441431141930001</v>
      </c>
      <c r="BH40" s="40">
        <v>0</v>
      </c>
      <c r="BI40" s="40">
        <v>0</v>
      </c>
      <c r="BJ40" s="40">
        <v>0.4642925131933</v>
      </c>
      <c r="BK40" s="41">
        <f t="shared" si="11"/>
        <v>41.788610528809784</v>
      </c>
      <c r="BM40" s="42"/>
      <c r="BO40" s="42"/>
    </row>
    <row r="41" spans="1:67">
      <c r="A41" s="17"/>
      <c r="B41" s="34" t="s">
        <v>123</v>
      </c>
      <c r="C41" s="40">
        <v>0</v>
      </c>
      <c r="D41" s="40">
        <v>0.51591977348379991</v>
      </c>
      <c r="E41" s="40">
        <v>0</v>
      </c>
      <c r="F41" s="40">
        <v>0</v>
      </c>
      <c r="G41" s="40">
        <v>0</v>
      </c>
      <c r="H41" s="40">
        <v>1.5839762948521041</v>
      </c>
      <c r="I41" s="40">
        <v>3.8563805482999996E-3</v>
      </c>
      <c r="J41" s="40">
        <v>0</v>
      </c>
      <c r="K41" s="40">
        <v>0</v>
      </c>
      <c r="L41" s="40">
        <v>0.72193214377340009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1.7678977411711048</v>
      </c>
      <c r="S41" s="40">
        <v>5.9449435483800002E-2</v>
      </c>
      <c r="T41" s="40">
        <v>0</v>
      </c>
      <c r="U41" s="40">
        <v>0</v>
      </c>
      <c r="V41" s="40">
        <v>0.12846188103199996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37.09348251688629</v>
      </c>
      <c r="AC41" s="40">
        <v>2.7164831388051001</v>
      </c>
      <c r="AD41" s="40">
        <v>0</v>
      </c>
      <c r="AE41" s="40">
        <v>0</v>
      </c>
      <c r="AF41" s="40">
        <v>43.679137322068563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71.061531087465184</v>
      </c>
      <c r="AM41" s="40">
        <v>6.5270126042555008</v>
      </c>
      <c r="AN41" s="40">
        <v>0.5809494939998</v>
      </c>
      <c r="AO41" s="40">
        <v>0</v>
      </c>
      <c r="AP41" s="40">
        <v>40.912047075353101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10.487276981986795</v>
      </c>
      <c r="AW41" s="40">
        <v>0.10818703732209997</v>
      </c>
      <c r="AX41" s="40">
        <v>0</v>
      </c>
      <c r="AY41" s="40">
        <v>0</v>
      </c>
      <c r="AZ41" s="40">
        <v>5.2932575732552998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7.3490635343740403</v>
      </c>
      <c r="BG41" s="40">
        <v>0.17494181687069998</v>
      </c>
      <c r="BH41" s="40">
        <v>0</v>
      </c>
      <c r="BI41" s="40">
        <v>0</v>
      </c>
      <c r="BJ41" s="40">
        <v>4.061024533740401</v>
      </c>
      <c r="BK41" s="41">
        <f t="shared" si="11"/>
        <v>234.82588836672736</v>
      </c>
      <c r="BM41" s="42"/>
      <c r="BO41" s="42"/>
    </row>
    <row r="42" spans="1:67">
      <c r="A42" s="17"/>
      <c r="B42" s="26" t="s">
        <v>90</v>
      </c>
      <c r="C42" s="36">
        <f>SUM(C36:C41)</f>
        <v>0</v>
      </c>
      <c r="D42" s="36">
        <f t="shared" ref="D42:BJ42" si="12">SUM(D36:D41)</f>
        <v>5.1842910753544995</v>
      </c>
      <c r="E42" s="36">
        <f t="shared" si="12"/>
        <v>8.6561590666451007</v>
      </c>
      <c r="F42" s="36">
        <f t="shared" si="12"/>
        <v>0</v>
      </c>
      <c r="G42" s="36">
        <f t="shared" si="12"/>
        <v>0</v>
      </c>
      <c r="H42" s="36">
        <f t="shared" si="12"/>
        <v>17.384794189563404</v>
      </c>
      <c r="I42" s="36">
        <f t="shared" si="12"/>
        <v>61.4220620575149</v>
      </c>
      <c r="J42" s="36">
        <f t="shared" si="12"/>
        <v>0</v>
      </c>
      <c r="K42" s="36">
        <f t="shared" si="12"/>
        <v>0</v>
      </c>
      <c r="L42" s="36">
        <f t="shared" si="12"/>
        <v>10.498597540573503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10.719678433627903</v>
      </c>
      <c r="S42" s="36">
        <f t="shared" si="12"/>
        <v>9.9935849291281027</v>
      </c>
      <c r="T42" s="36">
        <f t="shared" si="12"/>
        <v>0</v>
      </c>
      <c r="U42" s="36">
        <f t="shared" si="12"/>
        <v>0</v>
      </c>
      <c r="V42" s="36">
        <f t="shared" si="12"/>
        <v>2.1495759220292001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208.63084844423764</v>
      </c>
      <c r="AC42" s="36">
        <f t="shared" si="12"/>
        <v>22.630577978347596</v>
      </c>
      <c r="AD42" s="36">
        <f t="shared" si="12"/>
        <v>0</v>
      </c>
      <c r="AE42" s="36">
        <f t="shared" si="12"/>
        <v>0</v>
      </c>
      <c r="AF42" s="36">
        <f t="shared" si="12"/>
        <v>161.06921246478339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303.94601991172021</v>
      </c>
      <c r="AM42" s="36">
        <f t="shared" si="12"/>
        <v>27.577451666508001</v>
      </c>
      <c r="AN42" s="36">
        <f t="shared" si="12"/>
        <v>1.1660043649673</v>
      </c>
      <c r="AO42" s="36">
        <f t="shared" si="12"/>
        <v>0</v>
      </c>
      <c r="AP42" s="36">
        <f t="shared" si="12"/>
        <v>105.95357709792296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292.60417603834452</v>
      </c>
      <c r="AW42" s="36">
        <f t="shared" si="12"/>
        <v>86.79363361473051</v>
      </c>
      <c r="AX42" s="36">
        <f t="shared" si="12"/>
        <v>0</v>
      </c>
      <c r="AY42" s="36">
        <f t="shared" si="12"/>
        <v>0</v>
      </c>
      <c r="AZ42" s="36">
        <f t="shared" si="12"/>
        <v>186.13916585351146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82.692401722582218</v>
      </c>
      <c r="BG42" s="36">
        <f t="shared" si="12"/>
        <v>4.8481902677398008</v>
      </c>
      <c r="BH42" s="36">
        <f t="shared" si="12"/>
        <v>0</v>
      </c>
      <c r="BI42" s="36">
        <f t="shared" si="12"/>
        <v>0</v>
      </c>
      <c r="BJ42" s="36">
        <f t="shared" si="12"/>
        <v>25.372388514986504</v>
      </c>
      <c r="BK42" s="38">
        <f>SUM(BK36:BK41)</f>
        <v>1635.4323911548188</v>
      </c>
    </row>
    <row r="43" spans="1:67">
      <c r="A43" s="17"/>
      <c r="B43" s="27" t="s">
        <v>88</v>
      </c>
      <c r="C43" s="36">
        <f>C34+C42</f>
        <v>0</v>
      </c>
      <c r="D43" s="36">
        <f t="shared" ref="D43:BJ43" si="13">D34+D42</f>
        <v>5.8547885242576996</v>
      </c>
      <c r="E43" s="36">
        <f t="shared" si="13"/>
        <v>8.6561590666451007</v>
      </c>
      <c r="F43" s="36">
        <f t="shared" si="13"/>
        <v>0</v>
      </c>
      <c r="G43" s="36">
        <f t="shared" si="13"/>
        <v>0</v>
      </c>
      <c r="H43" s="36">
        <f t="shared" si="13"/>
        <v>26.806659523518434</v>
      </c>
      <c r="I43" s="36">
        <f t="shared" si="13"/>
        <v>61.446828964127697</v>
      </c>
      <c r="J43" s="36">
        <f t="shared" si="13"/>
        <v>0</v>
      </c>
      <c r="K43" s="36">
        <f t="shared" si="13"/>
        <v>0</v>
      </c>
      <c r="L43" s="36">
        <f t="shared" si="13"/>
        <v>11.421825306894002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18.704451595706814</v>
      </c>
      <c r="S43" s="36">
        <f t="shared" si="13"/>
        <v>9.9935849291281027</v>
      </c>
      <c r="T43" s="36">
        <f t="shared" si="13"/>
        <v>0</v>
      </c>
      <c r="U43" s="36">
        <f t="shared" si="13"/>
        <v>0</v>
      </c>
      <c r="V43" s="36">
        <f t="shared" si="13"/>
        <v>2.5476104232220003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267.93283922503502</v>
      </c>
      <c r="AC43" s="36">
        <f t="shared" si="13"/>
        <v>23.801223897121297</v>
      </c>
      <c r="AD43" s="36">
        <f t="shared" si="13"/>
        <v>0</v>
      </c>
      <c r="AE43" s="36">
        <f t="shared" si="13"/>
        <v>0</v>
      </c>
      <c r="AF43" s="36">
        <f t="shared" si="13"/>
        <v>183.50050828819079</v>
      </c>
      <c r="AG43" s="36">
        <f t="shared" si="13"/>
        <v>0</v>
      </c>
      <c r="AH43" s="36">
        <f t="shared" si="13"/>
        <v>0</v>
      </c>
      <c r="AI43" s="36">
        <f t="shared" si="13"/>
        <v>0</v>
      </c>
      <c r="AJ43" s="36">
        <f t="shared" si="13"/>
        <v>0</v>
      </c>
      <c r="AK43" s="36">
        <f t="shared" si="13"/>
        <v>0</v>
      </c>
      <c r="AL43" s="36">
        <f t="shared" si="13"/>
        <v>369.10096990933329</v>
      </c>
      <c r="AM43" s="36">
        <f t="shared" si="13"/>
        <v>28.0880380218304</v>
      </c>
      <c r="AN43" s="36">
        <f t="shared" si="13"/>
        <v>1.1660043649673</v>
      </c>
      <c r="AO43" s="36">
        <f t="shared" si="13"/>
        <v>0</v>
      </c>
      <c r="AP43" s="36">
        <f t="shared" si="13"/>
        <v>114.45826835423756</v>
      </c>
      <c r="AQ43" s="36">
        <f t="shared" si="13"/>
        <v>0</v>
      </c>
      <c r="AR43" s="36">
        <f t="shared" si="13"/>
        <v>0</v>
      </c>
      <c r="AS43" s="36">
        <f t="shared" si="13"/>
        <v>0</v>
      </c>
      <c r="AT43" s="36">
        <f t="shared" si="13"/>
        <v>0</v>
      </c>
      <c r="AU43" s="36">
        <f t="shared" si="13"/>
        <v>0</v>
      </c>
      <c r="AV43" s="36">
        <f t="shared" si="13"/>
        <v>605.42231655981777</v>
      </c>
      <c r="AW43" s="36">
        <f t="shared" si="13"/>
        <v>94.351587949567516</v>
      </c>
      <c r="AX43" s="36">
        <f t="shared" si="13"/>
        <v>0</v>
      </c>
      <c r="AY43" s="36">
        <f t="shared" si="13"/>
        <v>0</v>
      </c>
      <c r="AZ43" s="36">
        <f t="shared" si="13"/>
        <v>267.948520889863</v>
      </c>
      <c r="BA43" s="36">
        <f t="shared" si="13"/>
        <v>0</v>
      </c>
      <c r="BB43" s="36">
        <f t="shared" si="13"/>
        <v>0</v>
      </c>
      <c r="BC43" s="36">
        <f t="shared" si="13"/>
        <v>0</v>
      </c>
      <c r="BD43" s="36">
        <f t="shared" si="13"/>
        <v>0</v>
      </c>
      <c r="BE43" s="36">
        <f t="shared" si="13"/>
        <v>0</v>
      </c>
      <c r="BF43" s="36">
        <f t="shared" si="13"/>
        <v>151.87801587252733</v>
      </c>
      <c r="BG43" s="36">
        <f t="shared" si="13"/>
        <v>4.9712695088365004</v>
      </c>
      <c r="BH43" s="36">
        <f t="shared" si="13"/>
        <v>0</v>
      </c>
      <c r="BI43" s="36">
        <f t="shared" si="13"/>
        <v>0</v>
      </c>
      <c r="BJ43" s="36">
        <f t="shared" si="13"/>
        <v>31.335005748238206</v>
      </c>
      <c r="BK43" s="38">
        <f>BK42+BK34</f>
        <v>2289.3864769230659</v>
      </c>
    </row>
    <row r="44" spans="1:67" ht="3" customHeight="1">
      <c r="A44" s="17"/>
      <c r="B44" s="25"/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6"/>
    </row>
    <row r="45" spans="1:67">
      <c r="A45" s="17" t="s">
        <v>18</v>
      </c>
      <c r="B45" s="24" t="s">
        <v>8</v>
      </c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6"/>
    </row>
    <row r="46" spans="1:67">
      <c r="A46" s="17" t="s">
        <v>80</v>
      </c>
      <c r="B46" s="25" t="s">
        <v>19</v>
      </c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6"/>
    </row>
    <row r="47" spans="1:67">
      <c r="A47" s="17"/>
      <c r="B47" s="26" t="s">
        <v>124</v>
      </c>
      <c r="C47" s="36">
        <v>0</v>
      </c>
      <c r="D47" s="36">
        <v>0.59405457348379997</v>
      </c>
      <c r="E47" s="36">
        <v>0</v>
      </c>
      <c r="F47" s="36">
        <v>0</v>
      </c>
      <c r="G47" s="36">
        <v>0</v>
      </c>
      <c r="H47" s="36">
        <v>1.6239688722092032</v>
      </c>
      <c r="I47" s="36">
        <v>0.87048896167699996</v>
      </c>
      <c r="J47" s="36">
        <v>0</v>
      </c>
      <c r="K47" s="36">
        <v>0</v>
      </c>
      <c r="L47" s="36">
        <v>1.0946607277086999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1.8903016465206031</v>
      </c>
      <c r="S47" s="36">
        <v>1.7632941519031</v>
      </c>
      <c r="T47" s="36">
        <v>0</v>
      </c>
      <c r="U47" s="36">
        <v>0</v>
      </c>
      <c r="V47" s="36">
        <v>1.1319971096768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55.420798945023989</v>
      </c>
      <c r="AC47" s="36">
        <v>7.9783661012557028</v>
      </c>
      <c r="AD47" s="36">
        <v>0</v>
      </c>
      <c r="AE47" s="36">
        <v>0</v>
      </c>
      <c r="AF47" s="36">
        <v>100.38012940770045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88.130005406632847</v>
      </c>
      <c r="AM47" s="36">
        <v>10.864630342610699</v>
      </c>
      <c r="AN47" s="36">
        <v>0.70841920199990005</v>
      </c>
      <c r="AO47" s="36">
        <v>0</v>
      </c>
      <c r="AP47" s="36">
        <v>74.175697105739218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28.77141906369776</v>
      </c>
      <c r="AW47" s="36">
        <v>3.6568228256438</v>
      </c>
      <c r="AX47" s="36">
        <v>0</v>
      </c>
      <c r="AY47" s="36">
        <v>0</v>
      </c>
      <c r="AZ47" s="36">
        <v>41.430887563726017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15.244368364687926</v>
      </c>
      <c r="BG47" s="36">
        <v>9.6179503925803012</v>
      </c>
      <c r="BH47" s="36">
        <v>0</v>
      </c>
      <c r="BI47" s="36">
        <v>0</v>
      </c>
      <c r="BJ47" s="36">
        <v>11.168997031639599</v>
      </c>
      <c r="BK47" s="39">
        <f>SUM(C47:BJ47)</f>
        <v>456.51725779611746</v>
      </c>
    </row>
    <row r="48" spans="1:67">
      <c r="A48" s="17"/>
      <c r="B48" s="27" t="s">
        <v>87</v>
      </c>
      <c r="C48" s="36">
        <f>SUM(C47)</f>
        <v>0</v>
      </c>
      <c r="D48" s="36">
        <f t="shared" ref="D48:BJ48" si="14">SUM(D47)</f>
        <v>0.59405457348379997</v>
      </c>
      <c r="E48" s="36">
        <f t="shared" si="14"/>
        <v>0</v>
      </c>
      <c r="F48" s="36">
        <f t="shared" si="14"/>
        <v>0</v>
      </c>
      <c r="G48" s="36">
        <f t="shared" si="14"/>
        <v>0</v>
      </c>
      <c r="H48" s="36">
        <f t="shared" si="14"/>
        <v>1.6239688722092032</v>
      </c>
      <c r="I48" s="36">
        <f t="shared" si="14"/>
        <v>0.87048896167699996</v>
      </c>
      <c r="J48" s="36">
        <f t="shared" si="14"/>
        <v>0</v>
      </c>
      <c r="K48" s="36">
        <f t="shared" si="14"/>
        <v>0</v>
      </c>
      <c r="L48" s="36">
        <f t="shared" si="14"/>
        <v>1.0946607277086999</v>
      </c>
      <c r="M48" s="36">
        <f t="shared" si="14"/>
        <v>0</v>
      </c>
      <c r="N48" s="36">
        <f t="shared" si="14"/>
        <v>0</v>
      </c>
      <c r="O48" s="36">
        <f t="shared" si="14"/>
        <v>0</v>
      </c>
      <c r="P48" s="36">
        <f t="shared" si="14"/>
        <v>0</v>
      </c>
      <c r="Q48" s="36">
        <f t="shared" si="14"/>
        <v>0</v>
      </c>
      <c r="R48" s="36">
        <f t="shared" si="14"/>
        <v>1.8903016465206031</v>
      </c>
      <c r="S48" s="36">
        <f t="shared" si="14"/>
        <v>1.7632941519031</v>
      </c>
      <c r="T48" s="36">
        <f t="shared" si="14"/>
        <v>0</v>
      </c>
      <c r="U48" s="36">
        <f t="shared" si="14"/>
        <v>0</v>
      </c>
      <c r="V48" s="36">
        <f t="shared" si="14"/>
        <v>1.1319971096768</v>
      </c>
      <c r="W48" s="36">
        <f t="shared" si="14"/>
        <v>0</v>
      </c>
      <c r="X48" s="36">
        <f t="shared" si="14"/>
        <v>0</v>
      </c>
      <c r="Y48" s="36">
        <f t="shared" si="14"/>
        <v>0</v>
      </c>
      <c r="Z48" s="36">
        <f t="shared" si="14"/>
        <v>0</v>
      </c>
      <c r="AA48" s="36">
        <f t="shared" si="14"/>
        <v>0</v>
      </c>
      <c r="AB48" s="36">
        <f t="shared" si="14"/>
        <v>55.420798945023989</v>
      </c>
      <c r="AC48" s="36">
        <f t="shared" si="14"/>
        <v>7.9783661012557028</v>
      </c>
      <c r="AD48" s="36">
        <f t="shared" si="14"/>
        <v>0</v>
      </c>
      <c r="AE48" s="36">
        <f t="shared" si="14"/>
        <v>0</v>
      </c>
      <c r="AF48" s="36">
        <f t="shared" si="14"/>
        <v>100.38012940770045</v>
      </c>
      <c r="AG48" s="36">
        <f t="shared" si="14"/>
        <v>0</v>
      </c>
      <c r="AH48" s="36">
        <f t="shared" si="14"/>
        <v>0</v>
      </c>
      <c r="AI48" s="36">
        <f t="shared" si="14"/>
        <v>0</v>
      </c>
      <c r="AJ48" s="36">
        <f t="shared" si="14"/>
        <v>0</v>
      </c>
      <c r="AK48" s="36">
        <f t="shared" si="14"/>
        <v>0</v>
      </c>
      <c r="AL48" s="36">
        <f t="shared" si="14"/>
        <v>88.130005406632847</v>
      </c>
      <c r="AM48" s="36">
        <f t="shared" si="14"/>
        <v>10.864630342610699</v>
      </c>
      <c r="AN48" s="36">
        <f t="shared" si="14"/>
        <v>0.70841920199990005</v>
      </c>
      <c r="AO48" s="36">
        <f t="shared" si="14"/>
        <v>0</v>
      </c>
      <c r="AP48" s="36">
        <f t="shared" si="14"/>
        <v>74.175697105739218</v>
      </c>
      <c r="AQ48" s="36">
        <f t="shared" si="14"/>
        <v>0</v>
      </c>
      <c r="AR48" s="36">
        <f t="shared" si="14"/>
        <v>0</v>
      </c>
      <c r="AS48" s="36">
        <f t="shared" si="14"/>
        <v>0</v>
      </c>
      <c r="AT48" s="36">
        <f t="shared" si="14"/>
        <v>0</v>
      </c>
      <c r="AU48" s="36">
        <f t="shared" si="14"/>
        <v>0</v>
      </c>
      <c r="AV48" s="36">
        <f t="shared" si="14"/>
        <v>28.77141906369776</v>
      </c>
      <c r="AW48" s="36">
        <f t="shared" si="14"/>
        <v>3.6568228256438</v>
      </c>
      <c r="AX48" s="36">
        <f t="shared" si="14"/>
        <v>0</v>
      </c>
      <c r="AY48" s="36">
        <f t="shared" si="14"/>
        <v>0</v>
      </c>
      <c r="AZ48" s="36">
        <f t="shared" si="14"/>
        <v>41.430887563726017</v>
      </c>
      <c r="BA48" s="36">
        <f t="shared" si="14"/>
        <v>0</v>
      </c>
      <c r="BB48" s="36">
        <f t="shared" si="14"/>
        <v>0</v>
      </c>
      <c r="BC48" s="36">
        <f t="shared" si="14"/>
        <v>0</v>
      </c>
      <c r="BD48" s="36">
        <f t="shared" si="14"/>
        <v>0</v>
      </c>
      <c r="BE48" s="36">
        <f t="shared" si="14"/>
        <v>0</v>
      </c>
      <c r="BF48" s="36">
        <f t="shared" si="14"/>
        <v>15.244368364687926</v>
      </c>
      <c r="BG48" s="36">
        <f t="shared" si="14"/>
        <v>9.6179503925803012</v>
      </c>
      <c r="BH48" s="36">
        <f t="shared" si="14"/>
        <v>0</v>
      </c>
      <c r="BI48" s="36">
        <f t="shared" si="14"/>
        <v>0</v>
      </c>
      <c r="BJ48" s="36">
        <f t="shared" si="14"/>
        <v>11.168997031639599</v>
      </c>
      <c r="BK48" s="39">
        <f>SUM(BK47)</f>
        <v>456.51725779611746</v>
      </c>
    </row>
    <row r="49" spans="1:63" ht="2.25" customHeight="1">
      <c r="A49" s="17"/>
      <c r="B49" s="25"/>
      <c r="C49" s="64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6"/>
    </row>
    <row r="50" spans="1:63">
      <c r="A50" s="17" t="s">
        <v>4</v>
      </c>
      <c r="B50" s="24" t="s">
        <v>9</v>
      </c>
      <c r="C50" s="64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6"/>
    </row>
    <row r="51" spans="1:63">
      <c r="A51" s="17" t="s">
        <v>80</v>
      </c>
      <c r="B51" s="25" t="s">
        <v>20</v>
      </c>
      <c r="C51" s="64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6"/>
    </row>
    <row r="52" spans="1:63">
      <c r="A52" s="17"/>
      <c r="B52" s="34" t="s">
        <v>116</v>
      </c>
      <c r="C52" s="40">
        <v>0</v>
      </c>
      <c r="D52" s="40">
        <v>39.044762006361303</v>
      </c>
      <c r="E52" s="40">
        <v>0</v>
      </c>
      <c r="F52" s="40">
        <v>0</v>
      </c>
      <c r="G52" s="40">
        <v>0</v>
      </c>
      <c r="H52" s="40">
        <v>14.675025283294456</v>
      </c>
      <c r="I52" s="40">
        <v>0.61595125245149651</v>
      </c>
      <c r="J52" s="40">
        <v>0</v>
      </c>
      <c r="K52" s="40">
        <v>0</v>
      </c>
      <c r="L52" s="40">
        <v>6.9681598675417815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8.7815999999999992</v>
      </c>
      <c r="S52" s="40">
        <v>0.2014</v>
      </c>
      <c r="T52" s="40">
        <v>0</v>
      </c>
      <c r="U52" s="40">
        <v>0</v>
      </c>
      <c r="V52" s="40">
        <v>2.0083000000000002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39">
        <f>SUM(C52:BJ52)</f>
        <v>72.295198409649046</v>
      </c>
    </row>
    <row r="53" spans="1:63">
      <c r="A53" s="17"/>
      <c r="B53" s="26" t="s">
        <v>89</v>
      </c>
      <c r="C53" s="36">
        <f>SUM(C52)</f>
        <v>0</v>
      </c>
      <c r="D53" s="36">
        <f t="shared" ref="D53:BJ53" si="15">SUM(D52)</f>
        <v>39.044762006361303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14.675025283294456</v>
      </c>
      <c r="I53" s="36">
        <f t="shared" si="15"/>
        <v>0.61595125245149651</v>
      </c>
      <c r="J53" s="36">
        <f t="shared" si="15"/>
        <v>0</v>
      </c>
      <c r="K53" s="36">
        <f t="shared" si="15"/>
        <v>0</v>
      </c>
      <c r="L53" s="36">
        <f t="shared" si="15"/>
        <v>6.9681598675417815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8.7815999999999992</v>
      </c>
      <c r="S53" s="36">
        <f t="shared" si="15"/>
        <v>0.2014</v>
      </c>
      <c r="T53" s="36">
        <f t="shared" si="15"/>
        <v>0</v>
      </c>
      <c r="U53" s="36">
        <f t="shared" si="15"/>
        <v>0</v>
      </c>
      <c r="V53" s="36">
        <f t="shared" si="15"/>
        <v>2.0083000000000002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0</v>
      </c>
      <c r="AC53" s="36">
        <f t="shared" si="15"/>
        <v>0</v>
      </c>
      <c r="AD53" s="36">
        <f t="shared" si="15"/>
        <v>0</v>
      </c>
      <c r="AE53" s="36">
        <f t="shared" si="15"/>
        <v>0</v>
      </c>
      <c r="AF53" s="36">
        <f t="shared" si="15"/>
        <v>0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0</v>
      </c>
      <c r="AM53" s="36">
        <f t="shared" si="15"/>
        <v>0</v>
      </c>
      <c r="AN53" s="36">
        <f t="shared" si="15"/>
        <v>0</v>
      </c>
      <c r="AO53" s="36">
        <f t="shared" si="15"/>
        <v>0</v>
      </c>
      <c r="AP53" s="36">
        <f t="shared" si="15"/>
        <v>0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0</v>
      </c>
      <c r="AW53" s="36">
        <f t="shared" si="15"/>
        <v>0</v>
      </c>
      <c r="AX53" s="36">
        <f t="shared" si="15"/>
        <v>0</v>
      </c>
      <c r="AY53" s="36">
        <f t="shared" si="15"/>
        <v>0</v>
      </c>
      <c r="AZ53" s="36">
        <f t="shared" si="15"/>
        <v>0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0</v>
      </c>
      <c r="BG53" s="36">
        <f t="shared" si="15"/>
        <v>0</v>
      </c>
      <c r="BH53" s="36">
        <f t="shared" si="15"/>
        <v>0</v>
      </c>
      <c r="BI53" s="36">
        <f t="shared" si="15"/>
        <v>0</v>
      </c>
      <c r="BJ53" s="36">
        <f t="shared" si="15"/>
        <v>0</v>
      </c>
      <c r="BK53" s="39">
        <f>SUM(BK52)</f>
        <v>72.295198409649046</v>
      </c>
    </row>
    <row r="54" spans="1:63">
      <c r="A54" s="17" t="s">
        <v>81</v>
      </c>
      <c r="B54" s="25" t="s">
        <v>21</v>
      </c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6"/>
    </row>
    <row r="55" spans="1:63">
      <c r="A55" s="17"/>
      <c r="B55" s="26" t="s">
        <v>40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9">
        <f>SUM(C55:BJ55)</f>
        <v>0</v>
      </c>
    </row>
    <row r="56" spans="1:63">
      <c r="A56" s="17"/>
      <c r="B56" s="26" t="s">
        <v>90</v>
      </c>
      <c r="C56" s="36">
        <f t="shared" ref="C56:BJ56" si="16">SUM(C55)</f>
        <v>0</v>
      </c>
      <c r="D56" s="36">
        <f t="shared" si="16"/>
        <v>0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0</v>
      </c>
      <c r="I56" s="36">
        <f t="shared" si="16"/>
        <v>0</v>
      </c>
      <c r="J56" s="36">
        <f t="shared" si="16"/>
        <v>0</v>
      </c>
      <c r="K56" s="36">
        <f t="shared" si="16"/>
        <v>0</v>
      </c>
      <c r="L56" s="36">
        <f t="shared" si="16"/>
        <v>0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0</v>
      </c>
      <c r="S56" s="36">
        <f t="shared" si="16"/>
        <v>0</v>
      </c>
      <c r="T56" s="36">
        <f t="shared" si="16"/>
        <v>0</v>
      </c>
      <c r="U56" s="36">
        <f t="shared" si="16"/>
        <v>0</v>
      </c>
      <c r="V56" s="36">
        <f t="shared" si="16"/>
        <v>0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0</v>
      </c>
    </row>
    <row r="57" spans="1:63">
      <c r="A57" s="17"/>
      <c r="B57" s="27" t="s">
        <v>88</v>
      </c>
      <c r="C57" s="38">
        <f>C56+C53</f>
        <v>0</v>
      </c>
      <c r="D57" s="38">
        <f t="shared" ref="D57:BJ57" si="17">D56+D53</f>
        <v>39.044762006361303</v>
      </c>
      <c r="E57" s="38">
        <f t="shared" si="17"/>
        <v>0</v>
      </c>
      <c r="F57" s="38">
        <f t="shared" si="17"/>
        <v>0</v>
      </c>
      <c r="G57" s="38">
        <f t="shared" si="17"/>
        <v>0</v>
      </c>
      <c r="H57" s="38">
        <f t="shared" si="17"/>
        <v>14.675025283294456</v>
      </c>
      <c r="I57" s="38">
        <f t="shared" si="17"/>
        <v>0.61595125245149651</v>
      </c>
      <c r="J57" s="38">
        <f t="shared" si="17"/>
        <v>0</v>
      </c>
      <c r="K57" s="38">
        <f t="shared" si="17"/>
        <v>0</v>
      </c>
      <c r="L57" s="38">
        <f t="shared" si="17"/>
        <v>6.9681598675417815</v>
      </c>
      <c r="M57" s="38">
        <f t="shared" si="17"/>
        <v>0</v>
      </c>
      <c r="N57" s="38">
        <f t="shared" si="17"/>
        <v>0</v>
      </c>
      <c r="O57" s="38">
        <f t="shared" si="17"/>
        <v>0</v>
      </c>
      <c r="P57" s="38">
        <f t="shared" si="17"/>
        <v>0</v>
      </c>
      <c r="Q57" s="38">
        <f t="shared" si="17"/>
        <v>0</v>
      </c>
      <c r="R57" s="38">
        <f t="shared" si="17"/>
        <v>8.7815999999999992</v>
      </c>
      <c r="S57" s="38">
        <f t="shared" si="17"/>
        <v>0.2014</v>
      </c>
      <c r="T57" s="38">
        <f t="shared" si="17"/>
        <v>0</v>
      </c>
      <c r="U57" s="38">
        <f t="shared" si="17"/>
        <v>0</v>
      </c>
      <c r="V57" s="38">
        <f t="shared" si="17"/>
        <v>2.0083000000000002</v>
      </c>
      <c r="W57" s="38">
        <f t="shared" si="17"/>
        <v>0</v>
      </c>
      <c r="X57" s="38">
        <f t="shared" si="17"/>
        <v>0</v>
      </c>
      <c r="Y57" s="38">
        <f t="shared" si="17"/>
        <v>0</v>
      </c>
      <c r="Z57" s="38">
        <f t="shared" si="17"/>
        <v>0</v>
      </c>
      <c r="AA57" s="38">
        <f t="shared" si="17"/>
        <v>0</v>
      </c>
      <c r="AB57" s="38">
        <f t="shared" si="17"/>
        <v>0</v>
      </c>
      <c r="AC57" s="38">
        <f t="shared" si="17"/>
        <v>0</v>
      </c>
      <c r="AD57" s="38">
        <f t="shared" si="17"/>
        <v>0</v>
      </c>
      <c r="AE57" s="38">
        <f t="shared" si="17"/>
        <v>0</v>
      </c>
      <c r="AF57" s="38">
        <f t="shared" si="17"/>
        <v>0</v>
      </c>
      <c r="AG57" s="38">
        <f t="shared" si="17"/>
        <v>0</v>
      </c>
      <c r="AH57" s="38">
        <f t="shared" si="17"/>
        <v>0</v>
      </c>
      <c r="AI57" s="38">
        <f t="shared" si="17"/>
        <v>0</v>
      </c>
      <c r="AJ57" s="38">
        <f t="shared" si="17"/>
        <v>0</v>
      </c>
      <c r="AK57" s="38">
        <f t="shared" si="17"/>
        <v>0</v>
      </c>
      <c r="AL57" s="38">
        <f t="shared" si="17"/>
        <v>0</v>
      </c>
      <c r="AM57" s="38">
        <f t="shared" si="17"/>
        <v>0</v>
      </c>
      <c r="AN57" s="38">
        <f t="shared" si="17"/>
        <v>0</v>
      </c>
      <c r="AO57" s="38">
        <f t="shared" si="17"/>
        <v>0</v>
      </c>
      <c r="AP57" s="38">
        <f t="shared" si="17"/>
        <v>0</v>
      </c>
      <c r="AQ57" s="38">
        <f t="shared" si="17"/>
        <v>0</v>
      </c>
      <c r="AR57" s="38">
        <f t="shared" si="17"/>
        <v>0</v>
      </c>
      <c r="AS57" s="38">
        <f t="shared" si="17"/>
        <v>0</v>
      </c>
      <c r="AT57" s="38">
        <f t="shared" si="17"/>
        <v>0</v>
      </c>
      <c r="AU57" s="38">
        <f t="shared" si="17"/>
        <v>0</v>
      </c>
      <c r="AV57" s="38">
        <f t="shared" si="17"/>
        <v>0</v>
      </c>
      <c r="AW57" s="38">
        <f t="shared" si="17"/>
        <v>0</v>
      </c>
      <c r="AX57" s="38">
        <f t="shared" si="17"/>
        <v>0</v>
      </c>
      <c r="AY57" s="38">
        <f t="shared" si="17"/>
        <v>0</v>
      </c>
      <c r="AZ57" s="38">
        <f t="shared" si="17"/>
        <v>0</v>
      </c>
      <c r="BA57" s="38">
        <f t="shared" si="17"/>
        <v>0</v>
      </c>
      <c r="BB57" s="38">
        <f t="shared" si="17"/>
        <v>0</v>
      </c>
      <c r="BC57" s="38">
        <f t="shared" si="17"/>
        <v>0</v>
      </c>
      <c r="BD57" s="38">
        <f t="shared" si="17"/>
        <v>0</v>
      </c>
      <c r="BE57" s="38">
        <f t="shared" si="17"/>
        <v>0</v>
      </c>
      <c r="BF57" s="38">
        <f t="shared" si="17"/>
        <v>0</v>
      </c>
      <c r="BG57" s="38">
        <f t="shared" si="17"/>
        <v>0</v>
      </c>
      <c r="BH57" s="38">
        <f t="shared" si="17"/>
        <v>0</v>
      </c>
      <c r="BI57" s="38">
        <f t="shared" si="17"/>
        <v>0</v>
      </c>
      <c r="BJ57" s="38">
        <f t="shared" si="17"/>
        <v>0</v>
      </c>
      <c r="BK57" s="38">
        <f>BK56+BK53</f>
        <v>72.295198409649046</v>
      </c>
    </row>
    <row r="58" spans="1:63" ht="4.5" customHeight="1">
      <c r="A58" s="17"/>
      <c r="B58" s="25"/>
      <c r="C58" s="64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6"/>
    </row>
    <row r="59" spans="1:63">
      <c r="A59" s="17" t="s">
        <v>22</v>
      </c>
      <c r="B59" s="24" t="s">
        <v>23</v>
      </c>
      <c r="C59" s="64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6"/>
    </row>
    <row r="60" spans="1:63">
      <c r="A60" s="17" t="s">
        <v>80</v>
      </c>
      <c r="B60" s="25" t="s">
        <v>24</v>
      </c>
      <c r="C60" s="64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6"/>
    </row>
    <row r="61" spans="1:63">
      <c r="A61" s="17"/>
      <c r="B61" s="26" t="s">
        <v>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9">
        <f>SUM(C61:BJ61)</f>
        <v>0</v>
      </c>
    </row>
    <row r="62" spans="1:63">
      <c r="A62" s="17"/>
      <c r="B62" s="27" t="s">
        <v>87</v>
      </c>
      <c r="C62" s="36">
        <f t="shared" ref="C62:BJ62" si="18">SUM(C61)</f>
        <v>0</v>
      </c>
      <c r="D62" s="36">
        <f t="shared" si="18"/>
        <v>0</v>
      </c>
      <c r="E62" s="36">
        <f t="shared" si="18"/>
        <v>0</v>
      </c>
      <c r="F62" s="36">
        <f t="shared" si="18"/>
        <v>0</v>
      </c>
      <c r="G62" s="36">
        <f t="shared" si="18"/>
        <v>0</v>
      </c>
      <c r="H62" s="36">
        <f t="shared" si="18"/>
        <v>0</v>
      </c>
      <c r="I62" s="36">
        <f t="shared" si="18"/>
        <v>0</v>
      </c>
      <c r="J62" s="36">
        <f t="shared" si="18"/>
        <v>0</v>
      </c>
      <c r="K62" s="36">
        <f t="shared" si="18"/>
        <v>0</v>
      </c>
      <c r="L62" s="36">
        <f t="shared" si="18"/>
        <v>0</v>
      </c>
      <c r="M62" s="36">
        <f t="shared" si="18"/>
        <v>0</v>
      </c>
      <c r="N62" s="36">
        <f t="shared" si="18"/>
        <v>0</v>
      </c>
      <c r="O62" s="36">
        <f t="shared" si="18"/>
        <v>0</v>
      </c>
      <c r="P62" s="36">
        <f t="shared" si="18"/>
        <v>0</v>
      </c>
      <c r="Q62" s="36">
        <f t="shared" si="18"/>
        <v>0</v>
      </c>
      <c r="R62" s="36">
        <f t="shared" si="18"/>
        <v>0</v>
      </c>
      <c r="S62" s="36">
        <f t="shared" si="18"/>
        <v>0</v>
      </c>
      <c r="T62" s="36">
        <f t="shared" si="18"/>
        <v>0</v>
      </c>
      <c r="U62" s="36">
        <f t="shared" si="18"/>
        <v>0</v>
      </c>
      <c r="V62" s="36">
        <f t="shared" si="18"/>
        <v>0</v>
      </c>
      <c r="W62" s="36">
        <f t="shared" si="18"/>
        <v>0</v>
      </c>
      <c r="X62" s="36">
        <f t="shared" si="18"/>
        <v>0</v>
      </c>
      <c r="Y62" s="36">
        <f t="shared" si="18"/>
        <v>0</v>
      </c>
      <c r="Z62" s="36">
        <f t="shared" si="18"/>
        <v>0</v>
      </c>
      <c r="AA62" s="36">
        <f t="shared" si="18"/>
        <v>0</v>
      </c>
      <c r="AB62" s="36">
        <f t="shared" si="18"/>
        <v>0</v>
      </c>
      <c r="AC62" s="36">
        <f t="shared" si="18"/>
        <v>0</v>
      </c>
      <c r="AD62" s="36">
        <f t="shared" si="18"/>
        <v>0</v>
      </c>
      <c r="AE62" s="36">
        <f t="shared" si="18"/>
        <v>0</v>
      </c>
      <c r="AF62" s="36">
        <f t="shared" si="18"/>
        <v>0</v>
      </c>
      <c r="AG62" s="36">
        <f t="shared" si="18"/>
        <v>0</v>
      </c>
      <c r="AH62" s="36">
        <f t="shared" si="18"/>
        <v>0</v>
      </c>
      <c r="AI62" s="36">
        <f t="shared" si="18"/>
        <v>0</v>
      </c>
      <c r="AJ62" s="36">
        <f t="shared" si="18"/>
        <v>0</v>
      </c>
      <c r="AK62" s="36">
        <f t="shared" si="18"/>
        <v>0</v>
      </c>
      <c r="AL62" s="36">
        <f t="shared" si="18"/>
        <v>0</v>
      </c>
      <c r="AM62" s="36">
        <f t="shared" si="18"/>
        <v>0</v>
      </c>
      <c r="AN62" s="36">
        <f t="shared" si="18"/>
        <v>0</v>
      </c>
      <c r="AO62" s="36">
        <f t="shared" si="18"/>
        <v>0</v>
      </c>
      <c r="AP62" s="36">
        <f t="shared" si="18"/>
        <v>0</v>
      </c>
      <c r="AQ62" s="36">
        <f t="shared" si="18"/>
        <v>0</v>
      </c>
      <c r="AR62" s="36">
        <f t="shared" si="18"/>
        <v>0</v>
      </c>
      <c r="AS62" s="36">
        <f t="shared" si="18"/>
        <v>0</v>
      </c>
      <c r="AT62" s="36">
        <f t="shared" si="18"/>
        <v>0</v>
      </c>
      <c r="AU62" s="36">
        <f t="shared" si="18"/>
        <v>0</v>
      </c>
      <c r="AV62" s="36">
        <f t="shared" si="18"/>
        <v>0</v>
      </c>
      <c r="AW62" s="36">
        <f t="shared" si="18"/>
        <v>0</v>
      </c>
      <c r="AX62" s="36">
        <f t="shared" si="18"/>
        <v>0</v>
      </c>
      <c r="AY62" s="36">
        <f t="shared" si="18"/>
        <v>0</v>
      </c>
      <c r="AZ62" s="36">
        <f t="shared" si="18"/>
        <v>0</v>
      </c>
      <c r="BA62" s="36">
        <f t="shared" si="18"/>
        <v>0</v>
      </c>
      <c r="BB62" s="36">
        <f t="shared" si="18"/>
        <v>0</v>
      </c>
      <c r="BC62" s="36">
        <f t="shared" si="18"/>
        <v>0</v>
      </c>
      <c r="BD62" s="36">
        <f t="shared" si="18"/>
        <v>0</v>
      </c>
      <c r="BE62" s="36">
        <f t="shared" si="18"/>
        <v>0</v>
      </c>
      <c r="BF62" s="36">
        <f t="shared" si="18"/>
        <v>0</v>
      </c>
      <c r="BG62" s="36">
        <f t="shared" si="18"/>
        <v>0</v>
      </c>
      <c r="BH62" s="36">
        <f t="shared" si="18"/>
        <v>0</v>
      </c>
      <c r="BI62" s="36">
        <f t="shared" si="18"/>
        <v>0</v>
      </c>
      <c r="BJ62" s="36">
        <f t="shared" si="18"/>
        <v>0</v>
      </c>
      <c r="BK62" s="39">
        <f>SUM(BK61)</f>
        <v>0</v>
      </c>
    </row>
    <row r="63" spans="1:63" ht="4.5" customHeight="1">
      <c r="A63" s="17"/>
      <c r="B63" s="29"/>
      <c r="C63" s="6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6"/>
    </row>
    <row r="64" spans="1:63">
      <c r="A64" s="17"/>
      <c r="B64" s="30" t="s">
        <v>103</v>
      </c>
      <c r="C64" s="44">
        <f>C29+C43+C48+C57+C62</f>
        <v>0</v>
      </c>
      <c r="D64" s="44">
        <f t="shared" ref="D64:BJ64" si="19">D29+D43+D48+D57+D62</f>
        <v>168.18510890674682</v>
      </c>
      <c r="E64" s="44">
        <f t="shared" si="19"/>
        <v>247.75568295606436</v>
      </c>
      <c r="F64" s="44">
        <f t="shared" si="19"/>
        <v>0</v>
      </c>
      <c r="G64" s="44">
        <f t="shared" si="19"/>
        <v>0</v>
      </c>
      <c r="H64" s="44">
        <f t="shared" si="19"/>
        <v>48.893018960740889</v>
      </c>
      <c r="I64" s="44">
        <f t="shared" si="19"/>
        <v>3308.388401394755</v>
      </c>
      <c r="J64" s="44">
        <f t="shared" si="19"/>
        <v>991.94295191815866</v>
      </c>
      <c r="K64" s="44">
        <f t="shared" si="19"/>
        <v>0</v>
      </c>
      <c r="L64" s="44">
        <f t="shared" si="19"/>
        <v>97.563485374877985</v>
      </c>
      <c r="M64" s="44">
        <f t="shared" si="19"/>
        <v>0</v>
      </c>
      <c r="N64" s="44">
        <f t="shared" si="19"/>
        <v>10.259057455419301</v>
      </c>
      <c r="O64" s="44">
        <f t="shared" si="19"/>
        <v>0</v>
      </c>
      <c r="P64" s="44">
        <f t="shared" si="19"/>
        <v>0</v>
      </c>
      <c r="Q64" s="44">
        <f t="shared" si="19"/>
        <v>0</v>
      </c>
      <c r="R64" s="44">
        <f t="shared" si="19"/>
        <v>34.545384538263519</v>
      </c>
      <c r="S64" s="44">
        <f t="shared" si="19"/>
        <v>216.45340094928753</v>
      </c>
      <c r="T64" s="44">
        <f t="shared" si="19"/>
        <v>515.88368002099764</v>
      </c>
      <c r="U64" s="44">
        <f t="shared" si="19"/>
        <v>0</v>
      </c>
      <c r="V64" s="44">
        <f t="shared" si="19"/>
        <v>17.929504636443795</v>
      </c>
      <c r="W64" s="44">
        <f t="shared" si="19"/>
        <v>0</v>
      </c>
      <c r="X64" s="44">
        <f t="shared" si="19"/>
        <v>0</v>
      </c>
      <c r="Y64" s="44">
        <f t="shared" si="19"/>
        <v>0</v>
      </c>
      <c r="Z64" s="44">
        <f t="shared" si="19"/>
        <v>0</v>
      </c>
      <c r="AA64" s="44">
        <f t="shared" si="19"/>
        <v>0</v>
      </c>
      <c r="AB64" s="44">
        <f t="shared" si="19"/>
        <v>336.7644917394544</v>
      </c>
      <c r="AC64" s="44">
        <f t="shared" si="19"/>
        <v>146.53821144883878</v>
      </c>
      <c r="AD64" s="44">
        <f t="shared" si="19"/>
        <v>10.346043956967099</v>
      </c>
      <c r="AE64" s="44">
        <f t="shared" si="19"/>
        <v>0</v>
      </c>
      <c r="AF64" s="44">
        <f t="shared" si="19"/>
        <v>453.00428896986159</v>
      </c>
      <c r="AG64" s="44">
        <f t="shared" si="19"/>
        <v>0</v>
      </c>
      <c r="AH64" s="44">
        <f t="shared" si="19"/>
        <v>0</v>
      </c>
      <c r="AI64" s="44">
        <f t="shared" si="19"/>
        <v>0</v>
      </c>
      <c r="AJ64" s="44">
        <f t="shared" si="19"/>
        <v>0</v>
      </c>
      <c r="AK64" s="44">
        <f t="shared" si="19"/>
        <v>0</v>
      </c>
      <c r="AL64" s="44">
        <f t="shared" si="19"/>
        <v>482.56364901865305</v>
      </c>
      <c r="AM64" s="44">
        <f t="shared" si="19"/>
        <v>122.18008349972619</v>
      </c>
      <c r="AN64" s="44">
        <f t="shared" si="19"/>
        <v>459.08824227792985</v>
      </c>
      <c r="AO64" s="44">
        <f t="shared" si="19"/>
        <v>0</v>
      </c>
      <c r="AP64" s="44">
        <f t="shared" si="19"/>
        <v>268.78255433736598</v>
      </c>
      <c r="AQ64" s="44">
        <f t="shared" si="19"/>
        <v>0</v>
      </c>
      <c r="AR64" s="44">
        <f t="shared" si="19"/>
        <v>0</v>
      </c>
      <c r="AS64" s="44">
        <f t="shared" si="19"/>
        <v>0</v>
      </c>
      <c r="AT64" s="44">
        <f t="shared" si="19"/>
        <v>0</v>
      </c>
      <c r="AU64" s="44">
        <f t="shared" si="19"/>
        <v>0</v>
      </c>
      <c r="AV64" s="44">
        <f t="shared" si="19"/>
        <v>668.94608725306671</v>
      </c>
      <c r="AW64" s="44">
        <f t="shared" si="19"/>
        <v>789.12119300226857</v>
      </c>
      <c r="AX64" s="44">
        <f t="shared" si="19"/>
        <v>18.025489898451202</v>
      </c>
      <c r="AY64" s="44">
        <f t="shared" si="19"/>
        <v>0</v>
      </c>
      <c r="AZ64" s="44">
        <f t="shared" si="19"/>
        <v>436.02645844417111</v>
      </c>
      <c r="BA64" s="44">
        <f t="shared" si="19"/>
        <v>0</v>
      </c>
      <c r="BB64" s="44">
        <f t="shared" si="19"/>
        <v>0</v>
      </c>
      <c r="BC64" s="44">
        <f t="shared" si="19"/>
        <v>0</v>
      </c>
      <c r="BD64" s="44">
        <f t="shared" si="19"/>
        <v>0</v>
      </c>
      <c r="BE64" s="44">
        <f t="shared" si="19"/>
        <v>0</v>
      </c>
      <c r="BF64" s="44">
        <f t="shared" si="19"/>
        <v>175.34540723180535</v>
      </c>
      <c r="BG64" s="44">
        <f t="shared" si="19"/>
        <v>96.865605726092596</v>
      </c>
      <c r="BH64" s="44">
        <f t="shared" si="19"/>
        <v>18.344346161192998</v>
      </c>
      <c r="BI64" s="44">
        <f t="shared" si="19"/>
        <v>0</v>
      </c>
      <c r="BJ64" s="44">
        <f t="shared" si="19"/>
        <v>62.601901060160607</v>
      </c>
      <c r="BK64" s="44">
        <f>BK29+BK43+BK48+BK57+BK62</f>
        <v>10202.343731137764</v>
      </c>
    </row>
    <row r="65" spans="1:63" ht="4.5" customHeight="1">
      <c r="A65" s="17"/>
      <c r="B65" s="30"/>
      <c r="C65" s="78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79"/>
    </row>
    <row r="66" spans="1:63" ht="14.25" customHeight="1">
      <c r="A66" s="17" t="s">
        <v>5</v>
      </c>
      <c r="B66" s="31" t="s">
        <v>26</v>
      </c>
      <c r="C66" s="78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79"/>
    </row>
    <row r="67" spans="1:63">
      <c r="A67" s="17"/>
      <c r="B67" s="34" t="s">
        <v>117</v>
      </c>
      <c r="C67" s="40">
        <v>0</v>
      </c>
      <c r="D67" s="40">
        <v>0.52322971651609995</v>
      </c>
      <c r="E67" s="40">
        <v>0</v>
      </c>
      <c r="F67" s="40">
        <v>0</v>
      </c>
      <c r="G67" s="40">
        <v>0</v>
      </c>
      <c r="H67" s="40">
        <v>0.3486730889629</v>
      </c>
      <c r="I67" s="40">
        <v>0</v>
      </c>
      <c r="J67" s="40">
        <v>0</v>
      </c>
      <c r="K67" s="40">
        <v>0</v>
      </c>
      <c r="L67" s="40">
        <v>1.0624549387E-2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0.22532814876769991</v>
      </c>
      <c r="S67" s="40">
        <v>0</v>
      </c>
      <c r="T67" s="40">
        <v>0</v>
      </c>
      <c r="U67" s="40">
        <v>0</v>
      </c>
      <c r="V67" s="40">
        <v>6.6679392579000003E-3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13.249153154227924</v>
      </c>
      <c r="AC67" s="40">
        <v>2.5410389935399999E-2</v>
      </c>
      <c r="AD67" s="40">
        <v>0</v>
      </c>
      <c r="AE67" s="40">
        <v>0</v>
      </c>
      <c r="AF67" s="40">
        <v>1.4414848046756001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14.387814928379282</v>
      </c>
      <c r="AM67" s="40">
        <v>0.16679360170929999</v>
      </c>
      <c r="AN67" s="40">
        <v>0</v>
      </c>
      <c r="AO67" s="40">
        <v>0</v>
      </c>
      <c r="AP67" s="40">
        <v>0.54269961938639999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3.9813619339679041</v>
      </c>
      <c r="AW67" s="40">
        <v>3.9055996870800004E-2</v>
      </c>
      <c r="AX67" s="40">
        <v>0</v>
      </c>
      <c r="AY67" s="40">
        <v>0</v>
      </c>
      <c r="AZ67" s="40">
        <v>0.93999339641849977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2.4522704454957034</v>
      </c>
      <c r="BG67" s="40">
        <v>4.3394483870000004E-4</v>
      </c>
      <c r="BH67" s="40">
        <v>0</v>
      </c>
      <c r="BI67" s="40">
        <v>0</v>
      </c>
      <c r="BJ67" s="40">
        <v>8.2245284064500004E-2</v>
      </c>
      <c r="BK67" s="39">
        <f>SUM(C67:BJ67)</f>
        <v>38.423240942861618</v>
      </c>
    </row>
    <row r="68" spans="1:63" ht="13.5" thickBot="1">
      <c r="A68" s="32"/>
      <c r="B68" s="27" t="s">
        <v>87</v>
      </c>
      <c r="C68" s="36">
        <f t="shared" ref="C68:BJ68" si="20">SUM(C67)</f>
        <v>0</v>
      </c>
      <c r="D68" s="36">
        <f t="shared" si="20"/>
        <v>0.52322971651609995</v>
      </c>
      <c r="E68" s="36">
        <f t="shared" si="20"/>
        <v>0</v>
      </c>
      <c r="F68" s="36">
        <f t="shared" si="20"/>
        <v>0</v>
      </c>
      <c r="G68" s="36">
        <f t="shared" si="20"/>
        <v>0</v>
      </c>
      <c r="H68" s="36">
        <f t="shared" si="20"/>
        <v>0.3486730889629</v>
      </c>
      <c r="I68" s="36">
        <f t="shared" si="20"/>
        <v>0</v>
      </c>
      <c r="J68" s="36">
        <f t="shared" si="20"/>
        <v>0</v>
      </c>
      <c r="K68" s="36">
        <f t="shared" si="20"/>
        <v>0</v>
      </c>
      <c r="L68" s="36">
        <f t="shared" si="20"/>
        <v>1.0624549387E-2</v>
      </c>
      <c r="M68" s="36">
        <f t="shared" si="20"/>
        <v>0</v>
      </c>
      <c r="N68" s="36">
        <f t="shared" si="20"/>
        <v>0</v>
      </c>
      <c r="O68" s="36">
        <f t="shared" si="20"/>
        <v>0</v>
      </c>
      <c r="P68" s="36">
        <f t="shared" si="20"/>
        <v>0</v>
      </c>
      <c r="Q68" s="36">
        <f t="shared" si="20"/>
        <v>0</v>
      </c>
      <c r="R68" s="36">
        <f t="shared" si="20"/>
        <v>0.22532814876769991</v>
      </c>
      <c r="S68" s="36">
        <f t="shared" si="20"/>
        <v>0</v>
      </c>
      <c r="T68" s="36">
        <f t="shared" si="20"/>
        <v>0</v>
      </c>
      <c r="U68" s="36">
        <f t="shared" si="20"/>
        <v>0</v>
      </c>
      <c r="V68" s="36">
        <f t="shared" si="20"/>
        <v>6.6679392579000003E-3</v>
      </c>
      <c r="W68" s="36">
        <f t="shared" si="20"/>
        <v>0</v>
      </c>
      <c r="X68" s="36">
        <f t="shared" si="20"/>
        <v>0</v>
      </c>
      <c r="Y68" s="36">
        <f t="shared" si="20"/>
        <v>0</v>
      </c>
      <c r="Z68" s="36">
        <f t="shared" si="20"/>
        <v>0</v>
      </c>
      <c r="AA68" s="36">
        <f t="shared" si="20"/>
        <v>0</v>
      </c>
      <c r="AB68" s="36">
        <f t="shared" si="20"/>
        <v>13.249153154227924</v>
      </c>
      <c r="AC68" s="36">
        <f t="shared" si="20"/>
        <v>2.5410389935399999E-2</v>
      </c>
      <c r="AD68" s="36">
        <f t="shared" si="20"/>
        <v>0</v>
      </c>
      <c r="AE68" s="36">
        <f t="shared" si="20"/>
        <v>0</v>
      </c>
      <c r="AF68" s="36">
        <f t="shared" si="20"/>
        <v>1.4414848046756001</v>
      </c>
      <c r="AG68" s="36">
        <f t="shared" si="20"/>
        <v>0</v>
      </c>
      <c r="AH68" s="36">
        <f t="shared" si="20"/>
        <v>0</v>
      </c>
      <c r="AI68" s="36">
        <f t="shared" si="20"/>
        <v>0</v>
      </c>
      <c r="AJ68" s="36">
        <f t="shared" si="20"/>
        <v>0</v>
      </c>
      <c r="AK68" s="36">
        <f t="shared" si="20"/>
        <v>0</v>
      </c>
      <c r="AL68" s="36">
        <f t="shared" si="20"/>
        <v>14.387814928379282</v>
      </c>
      <c r="AM68" s="36">
        <f t="shared" si="20"/>
        <v>0.16679360170929999</v>
      </c>
      <c r="AN68" s="36">
        <f t="shared" si="20"/>
        <v>0</v>
      </c>
      <c r="AO68" s="36">
        <f t="shared" si="20"/>
        <v>0</v>
      </c>
      <c r="AP68" s="36">
        <f t="shared" si="20"/>
        <v>0.54269961938639999</v>
      </c>
      <c r="AQ68" s="36">
        <f t="shared" si="20"/>
        <v>0</v>
      </c>
      <c r="AR68" s="36">
        <f t="shared" si="20"/>
        <v>0</v>
      </c>
      <c r="AS68" s="36">
        <f t="shared" si="20"/>
        <v>0</v>
      </c>
      <c r="AT68" s="36">
        <f t="shared" si="20"/>
        <v>0</v>
      </c>
      <c r="AU68" s="36">
        <f t="shared" si="20"/>
        <v>0</v>
      </c>
      <c r="AV68" s="36">
        <f t="shared" si="20"/>
        <v>3.9813619339679041</v>
      </c>
      <c r="AW68" s="36">
        <f t="shared" si="20"/>
        <v>3.9055996870800004E-2</v>
      </c>
      <c r="AX68" s="36">
        <f t="shared" si="20"/>
        <v>0</v>
      </c>
      <c r="AY68" s="36">
        <f t="shared" si="20"/>
        <v>0</v>
      </c>
      <c r="AZ68" s="36">
        <f t="shared" si="20"/>
        <v>0.93999339641849977</v>
      </c>
      <c r="BA68" s="36">
        <f t="shared" si="20"/>
        <v>0</v>
      </c>
      <c r="BB68" s="36">
        <f t="shared" si="20"/>
        <v>0</v>
      </c>
      <c r="BC68" s="36">
        <f t="shared" si="20"/>
        <v>0</v>
      </c>
      <c r="BD68" s="36">
        <f t="shared" si="20"/>
        <v>0</v>
      </c>
      <c r="BE68" s="36">
        <f t="shared" si="20"/>
        <v>0</v>
      </c>
      <c r="BF68" s="36">
        <f t="shared" si="20"/>
        <v>2.4522704454957034</v>
      </c>
      <c r="BG68" s="36">
        <f t="shared" si="20"/>
        <v>4.3394483870000004E-4</v>
      </c>
      <c r="BH68" s="36">
        <f t="shared" si="20"/>
        <v>0</v>
      </c>
      <c r="BI68" s="36">
        <f t="shared" si="20"/>
        <v>0</v>
      </c>
      <c r="BJ68" s="36">
        <f t="shared" si="20"/>
        <v>8.2245284064500004E-2</v>
      </c>
      <c r="BK68" s="39">
        <f>SUM(BK67)</f>
        <v>38.423240942861618</v>
      </c>
    </row>
    <row r="69" spans="1:63" ht="6" customHeight="1">
      <c r="A69" s="5"/>
      <c r="B69" s="23"/>
    </row>
    <row r="70" spans="1:63">
      <c r="A70" s="5"/>
      <c r="B70" s="5" t="s">
        <v>29</v>
      </c>
      <c r="L70" s="18" t="s">
        <v>41</v>
      </c>
    </row>
    <row r="71" spans="1:63">
      <c r="A71" s="5"/>
      <c r="B71" s="5" t="s">
        <v>30</v>
      </c>
      <c r="L71" s="5" t="s">
        <v>33</v>
      </c>
      <c r="BK71" s="42"/>
    </row>
    <row r="72" spans="1:63">
      <c r="L72" s="5" t="s">
        <v>34</v>
      </c>
    </row>
    <row r="73" spans="1:63">
      <c r="B73" s="5" t="s">
        <v>36</v>
      </c>
      <c r="L73" s="5" t="s">
        <v>102</v>
      </c>
    </row>
    <row r="74" spans="1:63">
      <c r="B74" s="5" t="s">
        <v>37</v>
      </c>
      <c r="L74" s="5" t="s">
        <v>104</v>
      </c>
    </row>
    <row r="75" spans="1:63">
      <c r="B75" s="5"/>
      <c r="L75" s="5" t="s">
        <v>35</v>
      </c>
    </row>
    <row r="83" spans="2:2">
      <c r="B83" s="5"/>
    </row>
  </sheetData>
  <mergeCells count="49">
    <mergeCell ref="A1:A5"/>
    <mergeCell ref="C66:BK66"/>
    <mergeCell ref="C50:BK50"/>
    <mergeCell ref="C51:BK51"/>
    <mergeCell ref="C54:BK54"/>
    <mergeCell ref="C58:BK58"/>
    <mergeCell ref="C59:BK59"/>
    <mergeCell ref="C60:BK60"/>
    <mergeCell ref="C63:BK63"/>
    <mergeCell ref="C65:BK65"/>
    <mergeCell ref="C49:BK49"/>
    <mergeCell ref="C10:BK10"/>
    <mergeCell ref="C13:BK13"/>
    <mergeCell ref="C16:BK16"/>
    <mergeCell ref="C19:BK19"/>
    <mergeCell ref="C22:BK22"/>
    <mergeCell ref="C46:BK46"/>
    <mergeCell ref="C45:BK45"/>
    <mergeCell ref="C44:BK44"/>
    <mergeCell ref="C35:BK35"/>
    <mergeCell ref="C32:BK32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>
      <c r="B2" s="80" t="s">
        <v>121</v>
      </c>
      <c r="C2" s="74"/>
      <c r="D2" s="74"/>
      <c r="E2" s="74"/>
      <c r="F2" s="74"/>
      <c r="G2" s="74"/>
      <c r="H2" s="74"/>
      <c r="I2" s="74"/>
      <c r="J2" s="74"/>
      <c r="K2" s="74"/>
      <c r="L2" s="81"/>
    </row>
    <row r="3" spans="2:12">
      <c r="B3" s="80" t="s">
        <v>118</v>
      </c>
      <c r="C3" s="74"/>
      <c r="D3" s="74"/>
      <c r="E3" s="74"/>
      <c r="F3" s="74"/>
      <c r="G3" s="74"/>
      <c r="H3" s="74"/>
      <c r="I3" s="74"/>
      <c r="J3" s="74"/>
      <c r="K3" s="74"/>
      <c r="L3" s="81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0.22449094957959997</v>
      </c>
      <c r="G5" s="35">
        <v>0.1370911957091</v>
      </c>
      <c r="H5" s="35">
        <v>0</v>
      </c>
      <c r="I5" s="52" t="s">
        <v>126</v>
      </c>
      <c r="J5" s="35">
        <v>0</v>
      </c>
      <c r="K5" s="35">
        <f>SUM(D5:J5)</f>
        <v>0.36158214528869997</v>
      </c>
      <c r="L5" s="35">
        <v>0</v>
      </c>
    </row>
    <row r="6" spans="2:12">
      <c r="B6" s="19">
        <v>2</v>
      </c>
      <c r="C6" s="21" t="s">
        <v>44</v>
      </c>
      <c r="D6" s="40">
        <v>19.230057526030301</v>
      </c>
      <c r="E6" s="35">
        <v>4.8225883151903011</v>
      </c>
      <c r="F6" s="35">
        <v>19.573136107527709</v>
      </c>
      <c r="G6" s="35">
        <v>3.8243713253266969</v>
      </c>
      <c r="H6" s="35">
        <v>0</v>
      </c>
      <c r="I6" s="52">
        <v>0.34010000000000001</v>
      </c>
      <c r="J6" s="35">
        <v>0</v>
      </c>
      <c r="K6" s="35">
        <f t="shared" ref="K6:K41" si="0">SUM(D6:J6)</f>
        <v>47.790253274075006</v>
      </c>
      <c r="L6" s="35">
        <v>0.30981324824909984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0.56139341925530017</v>
      </c>
      <c r="G7" s="35">
        <v>5.8492577418999998E-3</v>
      </c>
      <c r="H7" s="35">
        <v>0</v>
      </c>
      <c r="I7" s="52">
        <v>7.1999999999999998E-3</v>
      </c>
      <c r="J7" s="35">
        <v>0</v>
      </c>
      <c r="K7" s="35">
        <f t="shared" si="0"/>
        <v>0.5744426769972002</v>
      </c>
      <c r="L7" s="35">
        <v>5.3158325225299993E-2</v>
      </c>
    </row>
    <row r="8" spans="2:12">
      <c r="B8" s="19">
        <v>4</v>
      </c>
      <c r="C8" s="21" t="s">
        <v>46</v>
      </c>
      <c r="D8" s="40">
        <v>16.192139080514799</v>
      </c>
      <c r="E8" s="35">
        <v>7.4616711787395005</v>
      </c>
      <c r="F8" s="35">
        <v>9.7586070398921851</v>
      </c>
      <c r="G8" s="35">
        <v>3.0946666346410998</v>
      </c>
      <c r="H8" s="35">
        <v>0</v>
      </c>
      <c r="I8" s="52">
        <v>0.16300000000000001</v>
      </c>
      <c r="J8" s="35">
        <v>0</v>
      </c>
      <c r="K8" s="35">
        <f t="shared" si="0"/>
        <v>36.670083933787581</v>
      </c>
      <c r="L8" s="35">
        <v>0.52915007886030008</v>
      </c>
    </row>
    <row r="9" spans="2:12">
      <c r="B9" s="19">
        <v>5</v>
      </c>
      <c r="C9" s="21" t="s">
        <v>47</v>
      </c>
      <c r="D9" s="40">
        <v>1.0067365536752999</v>
      </c>
      <c r="E9" s="35">
        <v>4.5475036274463001</v>
      </c>
      <c r="F9" s="35">
        <v>28.598720867381097</v>
      </c>
      <c r="G9" s="35">
        <v>8.6337228617954018</v>
      </c>
      <c r="H9" s="35">
        <v>0</v>
      </c>
      <c r="I9" s="52">
        <v>0.95189999999999997</v>
      </c>
      <c r="J9" s="35">
        <v>0</v>
      </c>
      <c r="K9" s="35">
        <f t="shared" si="0"/>
        <v>43.738583910298097</v>
      </c>
      <c r="L9" s="35">
        <v>0.74169027246930053</v>
      </c>
    </row>
    <row r="10" spans="2:12">
      <c r="B10" s="19">
        <v>6</v>
      </c>
      <c r="C10" s="21" t="s">
        <v>48</v>
      </c>
      <c r="D10" s="40">
        <v>2.8007761545153</v>
      </c>
      <c r="E10" s="35">
        <v>2.8186371488043998</v>
      </c>
      <c r="F10" s="35">
        <v>10.412695928697408</v>
      </c>
      <c r="G10" s="35">
        <v>2.3146699145416001</v>
      </c>
      <c r="H10" s="35">
        <v>0</v>
      </c>
      <c r="I10" s="52">
        <v>0.14959999999999998</v>
      </c>
      <c r="J10" s="35">
        <v>0</v>
      </c>
      <c r="K10" s="35">
        <f t="shared" si="0"/>
        <v>18.496379146558706</v>
      </c>
      <c r="L10" s="35">
        <v>0.39898763144680016</v>
      </c>
    </row>
    <row r="11" spans="2:12">
      <c r="B11" s="19">
        <v>7</v>
      </c>
      <c r="C11" s="21" t="s">
        <v>49</v>
      </c>
      <c r="D11" s="40">
        <v>44.695949570546091</v>
      </c>
      <c r="E11" s="35">
        <v>18.029782539503696</v>
      </c>
      <c r="F11" s="35">
        <v>20.391480365206935</v>
      </c>
      <c r="G11" s="35">
        <v>8.5371382526424107</v>
      </c>
      <c r="H11" s="35">
        <v>0</v>
      </c>
      <c r="I11" s="52" t="s">
        <v>126</v>
      </c>
      <c r="J11" s="35">
        <v>0</v>
      </c>
      <c r="K11" s="35">
        <f t="shared" si="0"/>
        <v>91.654350727899129</v>
      </c>
      <c r="L11" s="35">
        <v>0.62196563121300041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52" t="s">
        <v>126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52" t="s">
        <v>126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0.18679372287059998</v>
      </c>
      <c r="E14" s="35">
        <v>1.6926586667735994</v>
      </c>
      <c r="F14" s="35">
        <v>7.0182414472868029</v>
      </c>
      <c r="G14" s="35">
        <v>1.8271325303488999</v>
      </c>
      <c r="H14" s="35">
        <v>0</v>
      </c>
      <c r="I14" s="52">
        <v>8.0399999999999999E-2</v>
      </c>
      <c r="J14" s="35">
        <v>0</v>
      </c>
      <c r="K14" s="35">
        <f t="shared" si="0"/>
        <v>10.805226367279902</v>
      </c>
      <c r="L14" s="35">
        <v>0.4152438398015999</v>
      </c>
    </row>
    <row r="15" spans="2:12">
      <c r="B15" s="19">
        <v>11</v>
      </c>
      <c r="C15" s="21" t="s">
        <v>53</v>
      </c>
      <c r="D15" s="40">
        <v>138.21736290050765</v>
      </c>
      <c r="E15" s="35">
        <v>72.743141940741637</v>
      </c>
      <c r="F15" s="35">
        <v>100.94564111283347</v>
      </c>
      <c r="G15" s="35">
        <v>27.693746028841002</v>
      </c>
      <c r="H15" s="35">
        <v>0</v>
      </c>
      <c r="I15" s="52">
        <v>0.879</v>
      </c>
      <c r="J15" s="35">
        <v>0</v>
      </c>
      <c r="K15" s="35">
        <f t="shared" si="0"/>
        <v>340.47889198292381</v>
      </c>
      <c r="L15" s="35">
        <v>1.8776559937411017</v>
      </c>
    </row>
    <row r="16" spans="2:12">
      <c r="B16" s="19">
        <v>12</v>
      </c>
      <c r="C16" s="21" t="s">
        <v>54</v>
      </c>
      <c r="D16" s="40">
        <v>381.71407714668641</v>
      </c>
      <c r="E16" s="35">
        <v>12.186959108057495</v>
      </c>
      <c r="F16" s="35">
        <v>44.582786354471871</v>
      </c>
      <c r="G16" s="35">
        <v>9.4913273524226049</v>
      </c>
      <c r="H16" s="35">
        <v>0</v>
      </c>
      <c r="I16" s="52">
        <v>0.63759999999999994</v>
      </c>
      <c r="J16" s="35">
        <v>0</v>
      </c>
      <c r="K16" s="35">
        <f t="shared" si="0"/>
        <v>448.61274996163843</v>
      </c>
      <c r="L16" s="35">
        <v>0.91526305798730034</v>
      </c>
    </row>
    <row r="17" spans="2:12">
      <c r="B17" s="19">
        <v>13</v>
      </c>
      <c r="C17" s="21" t="s">
        <v>55</v>
      </c>
      <c r="D17" s="40">
        <v>8.4247144194190007</v>
      </c>
      <c r="E17" s="35">
        <v>4.8952432710951985</v>
      </c>
      <c r="F17" s="35">
        <v>12.234123050778212</v>
      </c>
      <c r="G17" s="35">
        <v>3.6345641647034013</v>
      </c>
      <c r="H17" s="35">
        <v>0</v>
      </c>
      <c r="I17" s="52">
        <v>3.6900000000000002E-2</v>
      </c>
      <c r="J17" s="35">
        <v>0</v>
      </c>
      <c r="K17" s="35">
        <f t="shared" si="0"/>
        <v>29.225544905995811</v>
      </c>
      <c r="L17" s="35">
        <v>0.36311789028410002</v>
      </c>
    </row>
    <row r="18" spans="2:12">
      <c r="B18" s="19">
        <v>14</v>
      </c>
      <c r="C18" s="21" t="s">
        <v>56</v>
      </c>
      <c r="D18" s="40">
        <v>1.2811837741E-3</v>
      </c>
      <c r="E18" s="35">
        <v>0.28342397867620006</v>
      </c>
      <c r="F18" s="35">
        <v>9.459959528334009</v>
      </c>
      <c r="G18" s="35">
        <v>1.9586142131884008</v>
      </c>
      <c r="H18" s="35">
        <v>0</v>
      </c>
      <c r="I18" s="52">
        <v>3.1800000000000002E-2</v>
      </c>
      <c r="J18" s="35">
        <v>0</v>
      </c>
      <c r="K18" s="35">
        <f t="shared" si="0"/>
        <v>11.73507890397271</v>
      </c>
      <c r="L18" s="35">
        <v>0.11360234632069997</v>
      </c>
    </row>
    <row r="19" spans="2:12">
      <c r="B19" s="19">
        <v>15</v>
      </c>
      <c r="C19" s="21" t="s">
        <v>57</v>
      </c>
      <c r="D19" s="40">
        <v>1.3010868181598003</v>
      </c>
      <c r="E19" s="35">
        <v>2.9232505833512001</v>
      </c>
      <c r="F19" s="35">
        <v>22.173915234167438</v>
      </c>
      <c r="G19" s="35">
        <v>4.9084535051054923</v>
      </c>
      <c r="H19" s="35">
        <v>0</v>
      </c>
      <c r="I19" s="52">
        <v>1.2500000000000001E-2</v>
      </c>
      <c r="J19" s="35">
        <v>0</v>
      </c>
      <c r="K19" s="35">
        <f t="shared" si="0"/>
        <v>31.31920614078393</v>
      </c>
      <c r="L19" s="35">
        <v>0.53311802250459972</v>
      </c>
    </row>
    <row r="20" spans="2:12">
      <c r="B20" s="19">
        <v>16</v>
      </c>
      <c r="C20" s="21" t="s">
        <v>58</v>
      </c>
      <c r="D20" s="40">
        <v>439.97758715785875</v>
      </c>
      <c r="E20" s="35">
        <v>67.672005416199568</v>
      </c>
      <c r="F20" s="35">
        <v>131.8929976863902</v>
      </c>
      <c r="G20" s="35">
        <v>37.410835852928237</v>
      </c>
      <c r="H20" s="35">
        <v>0</v>
      </c>
      <c r="I20" s="52">
        <v>2.3969999999999998</v>
      </c>
      <c r="J20" s="35">
        <v>0</v>
      </c>
      <c r="K20" s="35">
        <f t="shared" si="0"/>
        <v>679.35042611337678</v>
      </c>
      <c r="L20" s="35">
        <v>2.1486137841278983</v>
      </c>
    </row>
    <row r="21" spans="2:12">
      <c r="B21" s="19">
        <v>17</v>
      </c>
      <c r="C21" s="21" t="s">
        <v>59</v>
      </c>
      <c r="D21" s="40">
        <v>153.23077333783647</v>
      </c>
      <c r="E21" s="35">
        <v>166.54322203577007</v>
      </c>
      <c r="F21" s="35">
        <v>37.637149438646247</v>
      </c>
      <c r="G21" s="35">
        <v>9.8276941887358955</v>
      </c>
      <c r="H21" s="35">
        <v>0</v>
      </c>
      <c r="I21" s="52">
        <v>0.50029999999999997</v>
      </c>
      <c r="J21" s="35">
        <v>0</v>
      </c>
      <c r="K21" s="35">
        <f t="shared" si="0"/>
        <v>367.7391390009887</v>
      </c>
      <c r="L21" s="35">
        <v>0.86995550956770085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52" t="s">
        <v>126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8.7457361969618983</v>
      </c>
      <c r="E23" s="35">
        <v>34.288567701670893</v>
      </c>
      <c r="F23" s="35">
        <v>82.501157310899472</v>
      </c>
      <c r="G23" s="35">
        <v>29.362480025843293</v>
      </c>
      <c r="H23" s="35">
        <v>0</v>
      </c>
      <c r="I23" s="52">
        <v>1.9547000000000001</v>
      </c>
      <c r="J23" s="35">
        <v>0</v>
      </c>
      <c r="K23" s="35">
        <f t="shared" si="0"/>
        <v>156.85264123537556</v>
      </c>
      <c r="L23" s="35">
        <v>1.215541148488398</v>
      </c>
    </row>
    <row r="24" spans="2:12">
      <c r="B24" s="19">
        <v>20</v>
      </c>
      <c r="C24" s="21" t="s">
        <v>62</v>
      </c>
      <c r="D24" s="40">
        <v>2349.529402275371</v>
      </c>
      <c r="E24" s="35">
        <v>291.30810483945879</v>
      </c>
      <c r="F24" s="35">
        <v>967.31010598132877</v>
      </c>
      <c r="G24" s="35">
        <v>119.3039559655098</v>
      </c>
      <c r="H24" s="35">
        <v>0</v>
      </c>
      <c r="I24" s="52">
        <v>50.648498409649036</v>
      </c>
      <c r="J24" s="35">
        <v>0</v>
      </c>
      <c r="K24" s="35">
        <f t="shared" si="0"/>
        <v>3778.1000674713177</v>
      </c>
      <c r="L24" s="35">
        <v>12.662969172211668</v>
      </c>
    </row>
    <row r="25" spans="2:12">
      <c r="B25" s="19">
        <v>21</v>
      </c>
      <c r="C25" s="20" t="s">
        <v>63</v>
      </c>
      <c r="D25" s="40">
        <v>0</v>
      </c>
      <c r="E25" s="35">
        <v>1.6495239677000002E-3</v>
      </c>
      <c r="F25" s="35">
        <v>0.30333855080350003</v>
      </c>
      <c r="G25" s="35">
        <v>4.8257574838E-3</v>
      </c>
      <c r="H25" s="35">
        <v>0</v>
      </c>
      <c r="I25" s="52" t="s">
        <v>126</v>
      </c>
      <c r="J25" s="35">
        <v>0</v>
      </c>
      <c r="K25" s="35">
        <f t="shared" si="0"/>
        <v>0.30981383225500003</v>
      </c>
      <c r="L25" s="35">
        <v>2.4562838600000002E-5</v>
      </c>
    </row>
    <row r="26" spans="2:12">
      <c r="B26" s="19">
        <v>22</v>
      </c>
      <c r="C26" s="21" t="s">
        <v>64</v>
      </c>
      <c r="D26" s="40">
        <v>1.0109191935E-3</v>
      </c>
      <c r="E26" s="35">
        <v>2.98053226128E-2</v>
      </c>
      <c r="F26" s="35">
        <v>1.3802916471530999</v>
      </c>
      <c r="G26" s="35">
        <v>8.5266050966000002E-3</v>
      </c>
      <c r="H26" s="35">
        <v>0</v>
      </c>
      <c r="I26" s="52">
        <v>0.2253</v>
      </c>
      <c r="J26" s="35">
        <v>0</v>
      </c>
      <c r="K26" s="35">
        <f t="shared" si="0"/>
        <v>1.644934494056</v>
      </c>
      <c r="L26" s="35">
        <v>3.4507187805600005E-2</v>
      </c>
    </row>
    <row r="27" spans="2:12">
      <c r="B27" s="19">
        <v>23</v>
      </c>
      <c r="C27" s="20" t="s">
        <v>65</v>
      </c>
      <c r="D27" s="40">
        <v>0</v>
      </c>
      <c r="E27" s="35">
        <v>1.15206129E-5</v>
      </c>
      <c r="F27" s="35">
        <v>9.5454193540000002E-4</v>
      </c>
      <c r="G27" s="35">
        <v>0</v>
      </c>
      <c r="H27" s="35">
        <v>0</v>
      </c>
      <c r="I27" s="52" t="s">
        <v>126</v>
      </c>
      <c r="J27" s="35">
        <v>0</v>
      </c>
      <c r="K27" s="35">
        <f t="shared" si="0"/>
        <v>9.6606254829999997E-4</v>
      </c>
      <c r="L27" s="35">
        <v>7.0739738707999988E-3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1.7634718256695996</v>
      </c>
      <c r="G28" s="35">
        <v>0.29899542645140004</v>
      </c>
      <c r="H28" s="35">
        <v>0</v>
      </c>
      <c r="I28" s="52">
        <v>9.5799999999999996E-2</v>
      </c>
      <c r="J28" s="35">
        <v>0</v>
      </c>
      <c r="K28" s="35">
        <f t="shared" si="0"/>
        <v>2.1582672521209996</v>
      </c>
      <c r="L28" s="35">
        <v>1.3926043386799999E-2</v>
      </c>
    </row>
    <row r="29" spans="2:12">
      <c r="B29" s="19">
        <v>25</v>
      </c>
      <c r="C29" s="21" t="s">
        <v>67</v>
      </c>
      <c r="D29" s="40">
        <v>2097.3960969469294</v>
      </c>
      <c r="E29" s="35">
        <v>18.953029152339308</v>
      </c>
      <c r="F29" s="35">
        <v>207.18960404440236</v>
      </c>
      <c r="G29" s="35">
        <v>25.387948787226097</v>
      </c>
      <c r="H29" s="35">
        <v>0</v>
      </c>
      <c r="I29" s="52">
        <v>2.4478000000000004</v>
      </c>
      <c r="J29" s="35">
        <v>0</v>
      </c>
      <c r="K29" s="35">
        <f t="shared" si="0"/>
        <v>2351.3744789308971</v>
      </c>
      <c r="L29" s="35">
        <v>1.7150705709443994</v>
      </c>
    </row>
    <row r="30" spans="2:12">
      <c r="B30" s="19">
        <v>26</v>
      </c>
      <c r="C30" s="21" t="s">
        <v>68</v>
      </c>
      <c r="D30" s="40">
        <v>76.678109387219081</v>
      </c>
      <c r="E30" s="35">
        <v>8.5736764443737989</v>
      </c>
      <c r="F30" s="35">
        <v>19.848697734015971</v>
      </c>
      <c r="G30" s="35">
        <v>8.642608246411692</v>
      </c>
      <c r="H30" s="35">
        <v>0</v>
      </c>
      <c r="I30" s="52">
        <v>0.79600000000000004</v>
      </c>
      <c r="J30" s="35">
        <v>0</v>
      </c>
      <c r="K30" s="35">
        <f t="shared" si="0"/>
        <v>114.53909181202056</v>
      </c>
      <c r="L30" s="35">
        <v>0.85199431888879906</v>
      </c>
    </row>
    <row r="31" spans="2:12">
      <c r="B31" s="19">
        <v>27</v>
      </c>
      <c r="C31" s="21" t="s">
        <v>17</v>
      </c>
      <c r="D31" s="40">
        <v>4.5547961931933996</v>
      </c>
      <c r="E31" s="35">
        <v>9.5092437612799993E-2</v>
      </c>
      <c r="F31" s="35">
        <v>2.6223755918966996</v>
      </c>
      <c r="G31" s="35">
        <v>1.5684978440640003</v>
      </c>
      <c r="H31" s="35">
        <v>0</v>
      </c>
      <c r="I31" s="52">
        <v>0.79300000000000004</v>
      </c>
      <c r="J31" s="35">
        <v>0</v>
      </c>
      <c r="K31" s="35">
        <f t="shared" si="0"/>
        <v>9.6337620667668986</v>
      </c>
      <c r="L31" s="35">
        <v>2.4753024290000002E-2</v>
      </c>
    </row>
    <row r="32" spans="2:12">
      <c r="B32" s="19">
        <v>28</v>
      </c>
      <c r="C32" s="21" t="s">
        <v>69</v>
      </c>
      <c r="D32" s="40">
        <v>2.1121858741600004E-2</v>
      </c>
      <c r="E32" s="35">
        <v>3.2727658707999998E-3</v>
      </c>
      <c r="F32" s="35">
        <v>3.8553789957342981</v>
      </c>
      <c r="G32" s="35">
        <v>0.42628692787010009</v>
      </c>
      <c r="H32" s="35">
        <v>0</v>
      </c>
      <c r="I32" s="52" t="s">
        <v>126</v>
      </c>
      <c r="J32" s="35">
        <v>0</v>
      </c>
      <c r="K32" s="35">
        <f t="shared" si="0"/>
        <v>4.3060605482167986</v>
      </c>
      <c r="L32" s="35">
        <v>3.1019567096299997E-2</v>
      </c>
    </row>
    <row r="33" spans="2:12">
      <c r="B33" s="19">
        <v>29</v>
      </c>
      <c r="C33" s="21" t="s">
        <v>70</v>
      </c>
      <c r="D33" s="40">
        <v>7.8944133661263018</v>
      </c>
      <c r="E33" s="35">
        <v>8.9340271801813014</v>
      </c>
      <c r="F33" s="35">
        <v>23.779442684817429</v>
      </c>
      <c r="G33" s="35">
        <v>7.0467727427125011</v>
      </c>
      <c r="H33" s="35">
        <v>0</v>
      </c>
      <c r="I33" s="52">
        <v>0.2218</v>
      </c>
      <c r="J33" s="35">
        <v>0</v>
      </c>
      <c r="K33" s="35">
        <f t="shared" si="0"/>
        <v>47.87645597383753</v>
      </c>
      <c r="L33" s="35">
        <v>0.72992493953659976</v>
      </c>
    </row>
    <row r="34" spans="2:12">
      <c r="B34" s="19">
        <v>30</v>
      </c>
      <c r="C34" s="21" t="s">
        <v>71</v>
      </c>
      <c r="D34" s="40">
        <v>3.9110206717673002</v>
      </c>
      <c r="E34" s="35">
        <v>2.7014775546704</v>
      </c>
      <c r="F34" s="35">
        <v>51.899089675963943</v>
      </c>
      <c r="G34" s="35">
        <v>11.346562909471999</v>
      </c>
      <c r="H34" s="35">
        <v>0</v>
      </c>
      <c r="I34" s="52">
        <v>0.95760000000000001</v>
      </c>
      <c r="J34" s="35">
        <v>0</v>
      </c>
      <c r="K34" s="35">
        <f t="shared" si="0"/>
        <v>70.815750811873642</v>
      </c>
      <c r="L34" s="35">
        <v>1.2378243008858989</v>
      </c>
    </row>
    <row r="35" spans="2:12">
      <c r="B35" s="19">
        <v>31</v>
      </c>
      <c r="C35" s="20" t="s">
        <v>72</v>
      </c>
      <c r="D35" s="40">
        <v>0.30434251122579997</v>
      </c>
      <c r="E35" s="35">
        <v>0.28375346370959997</v>
      </c>
      <c r="F35" s="35">
        <v>0.3779982936422</v>
      </c>
      <c r="G35" s="35">
        <v>0.1658695562253</v>
      </c>
      <c r="H35" s="35">
        <v>0</v>
      </c>
      <c r="I35" s="52" t="s">
        <v>126</v>
      </c>
      <c r="J35" s="35">
        <v>0</v>
      </c>
      <c r="K35" s="35">
        <f t="shared" si="0"/>
        <v>1.1319638248029</v>
      </c>
      <c r="L35" s="35">
        <v>4.24441721928E-2</v>
      </c>
    </row>
    <row r="36" spans="2:12">
      <c r="B36" s="19">
        <v>32</v>
      </c>
      <c r="C36" s="21" t="s">
        <v>73</v>
      </c>
      <c r="D36" s="40">
        <v>319.30580176499154</v>
      </c>
      <c r="E36" s="35">
        <v>21.345877313950993</v>
      </c>
      <c r="F36" s="35">
        <v>88.481967443987642</v>
      </c>
      <c r="G36" s="35">
        <v>20.468488332748624</v>
      </c>
      <c r="H36" s="35">
        <v>0</v>
      </c>
      <c r="I36" s="52">
        <v>2.0284</v>
      </c>
      <c r="J36" s="35">
        <v>0</v>
      </c>
      <c r="K36" s="35">
        <f t="shared" si="0"/>
        <v>451.63053485567877</v>
      </c>
      <c r="L36" s="35">
        <v>2.3584791850118099</v>
      </c>
    </row>
    <row r="37" spans="2:12">
      <c r="B37" s="19">
        <v>33</v>
      </c>
      <c r="C37" s="21" t="s">
        <v>119</v>
      </c>
      <c r="D37" s="40">
        <v>138.49212653556506</v>
      </c>
      <c r="E37" s="35">
        <v>14.568224990430597</v>
      </c>
      <c r="F37" s="35">
        <v>85.052271808971383</v>
      </c>
      <c r="G37" s="35">
        <v>19.965721690028538</v>
      </c>
      <c r="H37" s="40">
        <v>0</v>
      </c>
      <c r="I37" s="52">
        <v>0.81230000000000002</v>
      </c>
      <c r="J37" s="40">
        <v>0</v>
      </c>
      <c r="K37" s="35">
        <f t="shared" si="0"/>
        <v>258.89064502499559</v>
      </c>
      <c r="L37" s="35">
        <v>1.5774119811679974</v>
      </c>
    </row>
    <row r="38" spans="2:12">
      <c r="B38" s="19">
        <v>34</v>
      </c>
      <c r="C38" s="21" t="s">
        <v>74</v>
      </c>
      <c r="D38" s="40">
        <v>7.1447109669999995E-4</v>
      </c>
      <c r="E38" s="35">
        <v>8.28353970967E-2</v>
      </c>
      <c r="F38" s="35">
        <v>1.6234714304062006</v>
      </c>
      <c r="G38" s="35">
        <v>0.20210434390270002</v>
      </c>
      <c r="H38" s="35">
        <v>0</v>
      </c>
      <c r="I38" s="52">
        <v>4.6100000000000002E-2</v>
      </c>
      <c r="J38" s="35">
        <v>0</v>
      </c>
      <c r="K38" s="35">
        <f t="shared" si="0"/>
        <v>1.9552256425023005</v>
      </c>
      <c r="L38" s="35">
        <v>1.1087355580499999E-2</v>
      </c>
    </row>
    <row r="39" spans="2:12">
      <c r="B39" s="19">
        <v>35</v>
      </c>
      <c r="C39" s="21" t="s">
        <v>75</v>
      </c>
      <c r="D39" s="40">
        <v>88.996011716282752</v>
      </c>
      <c r="E39" s="35">
        <v>54.043415504413282</v>
      </c>
      <c r="F39" s="35">
        <v>176.84729265731016</v>
      </c>
      <c r="G39" s="35">
        <v>53.083557617997357</v>
      </c>
      <c r="H39" s="35">
        <v>0</v>
      </c>
      <c r="I39" s="52">
        <v>1.2854999999999999</v>
      </c>
      <c r="J39" s="35">
        <v>0</v>
      </c>
      <c r="K39" s="35">
        <f t="shared" si="0"/>
        <v>374.25577749600359</v>
      </c>
      <c r="L39" s="35">
        <v>1.9687247846321971</v>
      </c>
    </row>
    <row r="40" spans="2:12">
      <c r="B40" s="19">
        <v>36</v>
      </c>
      <c r="C40" s="21" t="s">
        <v>76</v>
      </c>
      <c r="D40" s="40">
        <v>0.25243877658030001</v>
      </c>
      <c r="E40" s="35">
        <v>1.8322177829658992</v>
      </c>
      <c r="F40" s="35">
        <v>7.5332522999111813</v>
      </c>
      <c r="G40" s="35">
        <v>3.6283409119601981</v>
      </c>
      <c r="H40" s="35">
        <v>0</v>
      </c>
      <c r="I40" s="52" t="s">
        <v>126</v>
      </c>
      <c r="J40" s="35">
        <v>0</v>
      </c>
      <c r="K40" s="35">
        <f t="shared" si="0"/>
        <v>13.246249771417578</v>
      </c>
      <c r="L40" s="35">
        <v>0.29520944054199999</v>
      </c>
    </row>
    <row r="41" spans="2:12">
      <c r="B41" s="19">
        <v>37</v>
      </c>
      <c r="C41" s="21" t="s">
        <v>77</v>
      </c>
      <c r="D41" s="40">
        <v>114.29003844957175</v>
      </c>
      <c r="E41" s="35">
        <v>143.1271536894271</v>
      </c>
      <c r="F41" s="35">
        <v>111.55097587375431</v>
      </c>
      <c r="G41" s="35">
        <v>32.305836826442537</v>
      </c>
      <c r="H41" s="35">
        <v>0</v>
      </c>
      <c r="I41" s="52">
        <v>3.7951000000000006</v>
      </c>
      <c r="J41" s="35">
        <v>0</v>
      </c>
      <c r="K41" s="35">
        <f t="shared" si="0"/>
        <v>405.06910483919569</v>
      </c>
      <c r="L41" s="35">
        <v>3.7539195816916937</v>
      </c>
    </row>
    <row r="42" spans="2:12" ht="15">
      <c r="B42" s="22" t="s">
        <v>11</v>
      </c>
      <c r="C42" s="4"/>
      <c r="D42" s="46">
        <f t="shared" ref="D42:L42" si="1">SUM(D5:D41)</f>
        <v>6417.3525176132116</v>
      </c>
      <c r="E42" s="35">
        <f>SUM(E5:E41)</f>
        <v>966.79228039571478</v>
      </c>
      <c r="F42" s="35">
        <f t="shared" si="1"/>
        <v>2289.3864769230527</v>
      </c>
      <c r="G42" s="35">
        <f>SUM(G5:G41)</f>
        <v>456.51725779611866</v>
      </c>
      <c r="H42" s="45">
        <f t="shared" si="1"/>
        <v>0</v>
      </c>
      <c r="I42" s="45">
        <f t="shared" si="1"/>
        <v>72.295198409649032</v>
      </c>
      <c r="J42" s="45">
        <f t="shared" si="1"/>
        <v>0</v>
      </c>
      <c r="K42" s="45">
        <f t="shared" si="1"/>
        <v>10202.343731137747</v>
      </c>
      <c r="L42" s="35">
        <f t="shared" si="1"/>
        <v>38.423240942861653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2017-11-08T08:31:12Z</dcterms:modified>
</cp:coreProperties>
</file>